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k1670\Documents\Déneigement Phase 3\13 - Chloé Vandewalle - CSP\17977290 - Côte-Nord - Manic Ouest\01- Renseignements et FS ou Formulaire\"/>
    </mc:Choice>
  </mc:AlternateContent>
  <xr:revisionPtr revIDLastSave="0" documentId="13_ncr:1_{612BCD40-2476-437D-8950-FEB7FC4037DD}" xr6:coauthVersionLast="47" xr6:coauthVersionMax="47" xr10:uidLastSave="{00000000-0000-0000-0000-000000000000}"/>
  <bookViews>
    <workbookView xWindow="20370" yWindow="-4620" windowWidth="29040" windowHeight="15840" tabRatio="854" xr2:uid="{1BF343C4-E4D6-4D65-9D14-5485ECB7CE5D}"/>
  </bookViews>
  <sheets>
    <sheet name="FS Globale" sheetId="3" r:id="rId1"/>
    <sheet name="Liste de modifications" sheetId="40" r:id="rId2"/>
    <sheet name="Notes sur le prix" sheetId="41" r:id="rId3"/>
    <sheet name="Taux M-O services suppl." sheetId="4" r:id="rId4"/>
    <sheet name="Lot 10 Baie-Comeau" sheetId="14" r:id="rId5"/>
    <sheet name="Lot 11 CA Forestville" sheetId="15" r:id="rId6"/>
    <sheet name="Lot 12 CE Manic-1" sheetId="16" r:id="rId7"/>
    <sheet name="Lot 13 Tour Les Bergeronnes" sheetId="17" r:id="rId8"/>
    <sheet name="Lot 14 Tour Prévert" sheetId="18" r:id="rId9"/>
    <sheet name="Lot 15 Tour Tadoussac" sheetId="19" r:id="rId10"/>
  </sheets>
  <externalReferences>
    <externalReference r:id="rId11"/>
    <externalReference r:id="rId12"/>
    <externalReference r:id="rId13"/>
  </externalReferences>
  <definedNames>
    <definedName name="saisie" localSheetId="1">'[2]FS Globale'!$C$17,'[2]FS Globale'!$B$15,'[2]FS Globale'!$F$14,'[2]FS Globale'!$B$14,'[2]FS Globale'!$B$13,'[2]FS Globale'!$B$12</definedName>
    <definedName name="saisie" localSheetId="2">'[2]FS Globale'!$C$17,'[2]FS Globale'!$B$15,'[2]FS Globale'!$F$14,'[2]FS Globale'!$B$14,'[2]FS Globale'!$B$13,'[2]FS Globale'!$B$12</definedName>
    <definedName name="saisie">'[3]FS Globale'!#REF!,'[3]FS Globale'!$B$15,'[3]FS Globale'!$F$14,'[3]FS Globale'!$B$14,'[3]FS Globale'!$B$13,'[3]FS Globale'!$B$12</definedName>
    <definedName name="_xlnm.Print_Area" localSheetId="1">'Liste de modifications'!$A$1:$K$23</definedName>
    <definedName name="_xlnm.Print_Area" localSheetId="2">'Notes sur le prix'!$B$1:$K$12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L22" i="19" l="1"/>
  <c r="L21" i="19"/>
  <c r="L12" i="19"/>
  <c r="L24" i="19"/>
  <c r="L23" i="19"/>
  <c r="B22" i="19"/>
  <c r="B23" i="19" s="1"/>
  <c r="I3" i="19"/>
  <c r="L24" i="18"/>
  <c r="L23" i="18"/>
  <c r="L22" i="18"/>
  <c r="L21" i="18"/>
  <c r="B23" i="18"/>
  <c r="B22" i="18"/>
  <c r="I3" i="18"/>
  <c r="L23" i="17"/>
  <c r="L24" i="17"/>
  <c r="L22" i="17"/>
  <c r="B22" i="17"/>
  <c r="B23" i="17" s="1"/>
  <c r="L21" i="17"/>
  <c r="I3" i="17"/>
  <c r="K34" i="16"/>
  <c r="K32" i="16"/>
  <c r="K35" i="16"/>
  <c r="K33" i="16"/>
  <c r="A32" i="16"/>
  <c r="A33" i="16" s="1"/>
  <c r="K31" i="16"/>
  <c r="A24" i="16"/>
  <c r="A25" i="16" s="1"/>
  <c r="K25" i="16"/>
  <c r="A19" i="16"/>
  <c r="A20" i="16" s="1"/>
  <c r="K15" i="16"/>
  <c r="A14" i="16"/>
  <c r="A15" i="16" s="1"/>
  <c r="H3" i="16"/>
  <c r="K33" i="15"/>
  <c r="K35" i="15"/>
  <c r="K36" i="15"/>
  <c r="K34" i="15"/>
  <c r="K32" i="15"/>
  <c r="A32" i="15"/>
  <c r="A33" i="15" s="1"/>
  <c r="K31" i="15"/>
  <c r="A24" i="15"/>
  <c r="A25" i="15" s="1"/>
  <c r="A19" i="15"/>
  <c r="A20" i="15" s="1"/>
  <c r="A14" i="15"/>
  <c r="A15" i="15" s="1"/>
  <c r="H3" i="15"/>
  <c r="K35" i="14"/>
  <c r="K33" i="14"/>
  <c r="K32" i="14"/>
  <c r="K31" i="14"/>
  <c r="A24" i="14"/>
  <c r="A25" i="14" s="1"/>
  <c r="A19" i="14"/>
  <c r="A20" i="14" s="1"/>
  <c r="K34" i="14"/>
  <c r="A32" i="14"/>
  <c r="A33" i="14" s="1"/>
  <c r="K15" i="14"/>
  <c r="A14" i="14"/>
  <c r="A15" i="14" s="1"/>
  <c r="K18" i="14"/>
  <c r="H3" i="14"/>
  <c r="L14" i="19" l="1"/>
  <c r="L14" i="18"/>
  <c r="L16" i="18"/>
  <c r="L12" i="18"/>
  <c r="L14" i="17"/>
  <c r="L16" i="17"/>
  <c r="L12" i="17"/>
  <c r="K24" i="16"/>
  <c r="K19" i="16"/>
  <c r="K18" i="16"/>
  <c r="K23" i="16"/>
  <c r="K14" i="16"/>
  <c r="K20" i="16"/>
  <c r="K13" i="16"/>
  <c r="K23" i="15"/>
  <c r="K18" i="15"/>
  <c r="K24" i="15"/>
  <c r="K19" i="15"/>
  <c r="K25" i="15"/>
  <c r="K20" i="15"/>
  <c r="K14" i="15"/>
  <c r="K15" i="15"/>
  <c r="K13" i="15"/>
  <c r="K20" i="14"/>
  <c r="K13" i="14"/>
  <c r="K24" i="14"/>
  <c r="K19" i="14"/>
  <c r="K14" i="14"/>
  <c r="K23" i="14"/>
  <c r="L16" i="19" l="1"/>
  <c r="L17" i="19" s="1"/>
  <c r="L17" i="18"/>
  <c r="L38" i="18"/>
  <c r="C33" i="3" s="1"/>
  <c r="K26" i="16"/>
  <c r="L30" i="18"/>
  <c r="L31" i="18" s="1"/>
  <c r="L17" i="17"/>
  <c r="K16" i="16"/>
  <c r="K21" i="16"/>
  <c r="K21" i="15"/>
  <c r="K16" i="15"/>
  <c r="K26" i="15"/>
  <c r="K16" i="14"/>
  <c r="K21" i="14"/>
  <c r="K25" i="14"/>
  <c r="K26" i="14" s="1"/>
  <c r="L35" i="19" l="1"/>
  <c r="L36" i="19" s="1"/>
  <c r="L30" i="19"/>
  <c r="L31" i="19" s="1"/>
  <c r="L25" i="19"/>
  <c r="L26" i="19" s="1"/>
  <c r="L38" i="19"/>
  <c r="C35" i="3" s="1"/>
  <c r="L35" i="18"/>
  <c r="L36" i="18" s="1"/>
  <c r="L25" i="18"/>
  <c r="L26" i="18" s="1"/>
  <c r="L38" i="17"/>
  <c r="C31" i="3" s="1"/>
  <c r="K27" i="16"/>
  <c r="K46" i="16" s="1"/>
  <c r="K47" i="16" s="1"/>
  <c r="K49" i="14"/>
  <c r="C25" i="3" s="1"/>
  <c r="K27" i="14"/>
  <c r="K36" i="14" s="1"/>
  <c r="K37" i="14" s="1"/>
  <c r="L25" i="17"/>
  <c r="L26" i="17" s="1"/>
  <c r="L30" i="17"/>
  <c r="L31" i="17" s="1"/>
  <c r="L35" i="17"/>
  <c r="L36" i="17" s="1"/>
  <c r="K27" i="15"/>
  <c r="K41" i="16" l="1"/>
  <c r="K42" i="16" s="1"/>
  <c r="K36" i="16"/>
  <c r="K37" i="16" s="1"/>
  <c r="K42" i="15"/>
  <c r="K43" i="15" s="1"/>
  <c r="K37" i="15"/>
  <c r="K38" i="15" s="1"/>
  <c r="K50" i="15" s="1"/>
  <c r="C27" i="3" s="1"/>
  <c r="K46" i="14"/>
  <c r="K47" i="14" s="1"/>
  <c r="K41" i="14"/>
  <c r="K42" i="14" s="1"/>
  <c r="K49" i="16"/>
  <c r="C29" i="3" s="1"/>
  <c r="K47" i="15"/>
  <c r="K48" i="15" s="1"/>
</calcChain>
</file>

<file path=xl/sharedStrings.xml><?xml version="1.0" encoding="utf-8"?>
<sst xmlns="http://schemas.openxmlformats.org/spreadsheetml/2006/main" count="592" uniqueCount="118">
  <si>
    <t>Ce lot comprend les services suivants :</t>
  </si>
  <si>
    <t>Poste</t>
  </si>
  <si>
    <t>Ligne de services</t>
  </si>
  <si>
    <t>No de bâtiment</t>
  </si>
  <si>
    <t>Type Emplacement</t>
  </si>
  <si>
    <t>Désignation</t>
  </si>
  <si>
    <t>BA</t>
  </si>
  <si>
    <t>Montant forfaitaire annuel
2022-2025</t>
  </si>
  <si>
    <t>Durée</t>
  </si>
  <si>
    <t>Unité</t>
  </si>
  <si>
    <t>Valeur totale ($)</t>
  </si>
  <si>
    <t>3</t>
  </si>
  <si>
    <t>ans</t>
  </si>
  <si>
    <t>Montant forfaitaire  - Prolongation 2025-2026</t>
  </si>
  <si>
    <t>Quantité</t>
  </si>
  <si>
    <t>an</t>
  </si>
  <si>
    <t>Montant forfaitaire  - Prolongation 2026-2027</t>
  </si>
  <si>
    <t>TOTAL</t>
  </si>
  <si>
    <t xml:space="preserve">Taux horaire ($) </t>
  </si>
  <si>
    <t>Quantité 
provisionnelle</t>
  </si>
  <si>
    <t>UQ</t>
  </si>
  <si>
    <t>Travaux à taux horaire et appels de services d'urgence</t>
  </si>
  <si>
    <t>Main d'œuvre déneigement manuel</t>
  </si>
  <si>
    <t>horaire</t>
  </si>
  <si>
    <t>Épandeur (opéré inc. transp. A/R)</t>
  </si>
  <si>
    <t>Chargeur sur roues (opéré inc. transp. A/R)</t>
  </si>
  <si>
    <t>Souffleuse (opéré inc. transp. A/R)</t>
  </si>
  <si>
    <t>Déneigement plate-forme/table à matériaux - Cours matériaux</t>
  </si>
  <si>
    <t>Montant provisionnel - Travaux à taux horaire et appels de services d'urgence</t>
  </si>
  <si>
    <t>lot</t>
  </si>
  <si>
    <t>Sous-total</t>
  </si>
  <si>
    <t>Prix unitaire ($)</t>
  </si>
  <si>
    <t>Ajustement carburant</t>
  </si>
  <si>
    <t>Montant provisionnel - ajustement carburant</t>
  </si>
  <si>
    <t>Accumulation saisonnière (&gt;350 cm)</t>
  </si>
  <si>
    <t>Montant provisionnel - ajustement précipitation</t>
  </si>
  <si>
    <t>Total</t>
  </si>
  <si>
    <t xml:space="preserve">Appel de propositions : </t>
  </si>
  <si>
    <t>Niveau de confidentialité : Confidentiel une fois rempli</t>
  </si>
  <si>
    <t>Appel de propositions:</t>
  </si>
  <si>
    <t xml:space="preserve">Objet: </t>
  </si>
  <si>
    <t xml:space="preserve">Services de déneigement pour les bâtiments administratifs du CSP d'Hydro-Québec dans les régions administratives: </t>
  </si>
  <si>
    <t xml:space="preserve">Fournisseur: </t>
  </si>
  <si>
    <t xml:space="preserve">Adresse: </t>
  </si>
  <si>
    <t xml:space="preserve">Téléphone: </t>
  </si>
  <si>
    <t xml:space="preserve">Télécopieur: </t>
  </si>
  <si>
    <t xml:space="preserve">Courriel: </t>
  </si>
  <si>
    <t>Nombre d'addenda reçus:</t>
  </si>
  <si>
    <r>
      <t>Montant total de la soumission</t>
    </r>
    <r>
      <rPr>
        <sz val="10"/>
        <rFont val="Arial"/>
        <family val="2"/>
      </rPr>
      <t xml:space="preserve">
</t>
    </r>
    <r>
      <rPr>
        <sz val="8"/>
        <rFont val="Arial"/>
        <family val="2"/>
      </rPr>
      <t>(tout prix soumis n'inclut pas la TPS et la TVQ)</t>
    </r>
  </si>
  <si>
    <t>Lot 10 - Baie-Comeau</t>
  </si>
  <si>
    <t>Lot 11 - CA Forestville</t>
  </si>
  <si>
    <t>Lot 12 - CE Manic-1</t>
  </si>
  <si>
    <t>Lot 13 - Tour Les Bergeronnes</t>
  </si>
  <si>
    <t>Lot 14 - Tour Prévert</t>
  </si>
  <si>
    <t>Lot 15 - Tour Tadoussac</t>
  </si>
  <si>
    <t>Taux de main-d'œuvre pour services supplémentaires</t>
  </si>
  <si>
    <t>Liste de prix fixes:</t>
  </si>
  <si>
    <t>Prix ($)</t>
  </si>
  <si>
    <t>Mini-Chargeur sur roues (opéré incluant transport aller-retour)</t>
  </si>
  <si>
    <t>Horaire</t>
  </si>
  <si>
    <t>Souffleuse à neige manuelle</t>
  </si>
  <si>
    <t>Niveleuse (opérée incluant transport aller-retour)</t>
  </si>
  <si>
    <t>Compacteur (opéré incluant transport aller-retour)</t>
  </si>
  <si>
    <t>Camion 12 roues (opéré incluant transport aller-retour)</t>
  </si>
  <si>
    <t>Rétro caveuse (opéré incluant transport aller-retour en incluant les travaux de la VPRD))</t>
  </si>
  <si>
    <t>Mini-rétro caveuse (opéré incluant transport aller-retour en incluant les travaux de la VPRD)</t>
  </si>
  <si>
    <t>Compresseur (opéré incluant transport aller-retour)</t>
  </si>
  <si>
    <t>Camion à 2 essieux (opéré incluant transport aller-retour)</t>
  </si>
  <si>
    <t>Liste de travaux sur demande:</t>
  </si>
  <si>
    <t>Déplacement des neiges usagées</t>
  </si>
  <si>
    <t>Par transport</t>
  </si>
  <si>
    <t>Sortie de la neige (Transport extérieur entrepôt autorisé)</t>
  </si>
  <si>
    <t>Abrasifs:</t>
  </si>
  <si>
    <t>Sel de voirie (incluant transport)</t>
  </si>
  <si>
    <t>Tonne</t>
  </si>
  <si>
    <t>Pierre concassée catégorie municipal pour bâtiment administratif (0-2mm) (incluant transport)</t>
  </si>
  <si>
    <t>00282</t>
  </si>
  <si>
    <t>CS Baie-Comeau_115</t>
  </si>
  <si>
    <t>CS Baie-Comeau_115 - Parc en commun Autopartage</t>
  </si>
  <si>
    <t>00281</t>
  </si>
  <si>
    <t>CA et CT Baie-Comeau_135</t>
  </si>
  <si>
    <t>Lot 11 -  CA Forestville</t>
  </si>
  <si>
    <t>04136</t>
  </si>
  <si>
    <t>CA Forestville</t>
  </si>
  <si>
    <t>03233</t>
  </si>
  <si>
    <t>Tour Ste-Thérèse-de-Colombier</t>
  </si>
  <si>
    <t>03234</t>
  </si>
  <si>
    <t>Tour St-Paul-du-Nord</t>
  </si>
  <si>
    <t>Déneigement Héliport</t>
  </si>
  <si>
    <t>Lot 12 -  CE Manic-1</t>
  </si>
  <si>
    <t>02476</t>
  </si>
  <si>
    <t>CE Manic-1</t>
  </si>
  <si>
    <t>03231</t>
  </si>
  <si>
    <t>Tour Côte-Nord</t>
  </si>
  <si>
    <t>00034</t>
  </si>
  <si>
    <t>Tour Hauterive</t>
  </si>
  <si>
    <t>04865</t>
  </si>
  <si>
    <t>Tour Les Bergeronnes</t>
  </si>
  <si>
    <t>00875</t>
  </si>
  <si>
    <t>Tour Prévert</t>
  </si>
  <si>
    <t>30064</t>
  </si>
  <si>
    <t>Tour Tadoussac</t>
  </si>
  <si>
    <t>Cet onglet est réservé à l'usage exclusif d'Hydro-Québec</t>
  </si>
  <si>
    <t>*</t>
  </si>
  <si>
    <t>DÉTAILS</t>
  </si>
  <si>
    <t>ONGLET</t>
  </si>
  <si>
    <t>ADDENDA</t>
  </si>
  <si>
    <t>RÉVISION</t>
  </si>
  <si>
    <r>
      <t>LISTE DES MODIFICATIONS DE LA FORMULE DE SOUMISSION</t>
    </r>
    <r>
      <rPr>
        <b/>
        <sz val="18"/>
        <rFont val="Arial"/>
        <family val="2"/>
      </rPr>
      <t xml:space="preserve"> *</t>
    </r>
  </si>
  <si>
    <t>A. PRIX UNITAIRES ET FORFAITAIRES:
Le montant total de la soumission indiqué à la première page de la formule de soumission est la somme du ou des montants forfaitaires, et/ou des montants provisionnels et du ou des prix totaux calculés (prix unitaire x  quantité et/ou coût horaire de la main d'oeuvre x quantité). Les coûts des travaux qui ne semblent pas décrits dans cette ventilation sont inclus dans les articles se rapprochant le plus de la catégorie des travaux appropriés.
Note:  Advenant une différence entre ladite somme et le montant total de la soumission indiqué à la première page de la formule de soumission, le(s) prix forfaitaire(s), les montants provisionnels ainsi que le(s) prix unitaire(s) multipliés par les quantités indiquées au bordereau prévalent."</t>
  </si>
  <si>
    <t>Ces notes s'appliquent à chacun des postes de la formule de soumission</t>
  </si>
  <si>
    <t>NOTES SUR LES PRIX</t>
  </si>
  <si>
    <t>Panneau inconnu</t>
  </si>
  <si>
    <t>En partie</t>
  </si>
  <si>
    <t>Non</t>
  </si>
  <si>
    <t>Oui</t>
  </si>
  <si>
    <t>Formule de soumission 17977290</t>
  </si>
  <si>
    <t>Appel de propositions 17977290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</si>
</sst>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$&quot;_ ;_ * \(#,##0.00\)\ &quot;$&quot;_ ;_ * &quot;-&quot;??_)\ &quot;$&quot;_ ;_ @_ "/>
    <numFmt numFmtId="164" formatCode="_ * #,##0.00_)\ _$_ ;_ * \(#,##0.00\)\ _$_ ;_ * &quot;-&quot;??_)\ _$_ ;_ @_ 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New York"/>
    </font>
    <font>
      <i/>
      <sz val="10"/>
      <color rgb="FFFFC000"/>
      <name val="New York"/>
    </font>
    <font>
      <i/>
      <sz val="10"/>
      <name val="New York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b/>
      <u/>
      <sz val="10"/>
      <name val="Arial"/>
      <family val="2"/>
    </font>
    <font>
      <b/>
      <sz val="18"/>
      <name val="Arial"/>
      <family val="2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2"/>
    <xf numFmtId="44" fontId="7" fillId="0" borderId="9" xfId="4" applyFont="1" applyBorder="1" applyAlignment="1" applyProtection="1">
      <alignment vertical="top" wrapText="1"/>
    </xf>
    <xf numFmtId="44" fontId="3" fillId="0" borderId="0" xfId="4" applyFont="1" applyBorder="1" applyProtection="1"/>
    <xf numFmtId="44" fontId="0" fillId="4" borderId="8" xfId="4" applyFont="1" applyFill="1" applyBorder="1" applyAlignment="1" applyProtection="1">
      <alignment vertical="center"/>
      <protection locked="0"/>
    </xf>
    <xf numFmtId="44" fontId="9" fillId="8" borderId="3" xfId="4" applyFont="1" applyFill="1" applyBorder="1" applyAlignment="1" applyProtection="1">
      <alignment vertical="center"/>
    </xf>
    <xf numFmtId="44" fontId="9" fillId="8" borderId="3" xfId="1" applyFont="1" applyFill="1" applyBorder="1" applyAlignment="1" applyProtection="1">
      <alignment vertical="center"/>
    </xf>
    <xf numFmtId="44" fontId="0" fillId="0" borderId="8" xfId="4" applyFont="1" applyFill="1" applyBorder="1" applyAlignment="1" applyProtection="1">
      <alignment vertical="center"/>
    </xf>
    <xf numFmtId="44" fontId="3" fillId="5" borderId="11" xfId="4" applyFont="1" applyFill="1" applyBorder="1" applyProtection="1"/>
    <xf numFmtId="44" fontId="11" fillId="0" borderId="11" xfId="4" applyFont="1" applyBorder="1" applyProtection="1"/>
    <xf numFmtId="44" fontId="3" fillId="0" borderId="0" xfId="4" applyFont="1" applyFill="1" applyBorder="1" applyProtection="1"/>
    <xf numFmtId="0" fontId="3" fillId="0" borderId="0" xfId="2" applyFont="1"/>
    <xf numFmtId="0" fontId="3" fillId="0" borderId="0" xfId="2" applyFont="1" applyAlignment="1">
      <alignment vertical="center"/>
    </xf>
    <xf numFmtId="0" fontId="2" fillId="0" borderId="0" xfId="2" applyAlignment="1">
      <alignment vertical="center"/>
    </xf>
    <xf numFmtId="0" fontId="2" fillId="0" borderId="0" xfId="2" applyAlignment="1">
      <alignment horizontal="left" vertical="center" wrapText="1"/>
    </xf>
    <xf numFmtId="0" fontId="3" fillId="0" borderId="0" xfId="2" applyFont="1" applyAlignment="1">
      <alignment vertical="top"/>
    </xf>
    <xf numFmtId="0" fontId="2" fillId="0" borderId="0" xfId="2" applyAlignment="1">
      <alignment vertical="top"/>
    </xf>
    <xf numFmtId="0" fontId="3" fillId="9" borderId="11" xfId="2" applyFont="1" applyFill="1" applyBorder="1"/>
    <xf numFmtId="0" fontId="3" fillId="4" borderId="9" xfId="2" applyFont="1" applyFill="1" applyBorder="1" applyProtection="1">
      <protection locked="0"/>
    </xf>
    <xf numFmtId="0" fontId="2" fillId="0" borderId="0" xfId="2" applyAlignment="1">
      <alignment horizontal="left" vertical="center"/>
    </xf>
    <xf numFmtId="44" fontId="3" fillId="10" borderId="11" xfId="1" applyFont="1" applyFill="1" applyBorder="1" applyProtection="1">
      <protection locked="0"/>
    </xf>
    <xf numFmtId="0" fontId="2" fillId="0" borderId="0" xfId="6" applyAlignment="1">
      <alignment horizontal="center" vertical="center"/>
    </xf>
    <xf numFmtId="44" fontId="3" fillId="0" borderId="20" xfId="4" applyFont="1" applyFill="1" applyBorder="1" applyAlignment="1" applyProtection="1">
      <alignment horizontal="right" vertical="center"/>
    </xf>
    <xf numFmtId="0" fontId="2" fillId="11" borderId="0" xfId="2" applyFill="1"/>
    <xf numFmtId="44" fontId="3" fillId="0" borderId="11" xfId="1" applyFont="1" applyFill="1" applyBorder="1" applyProtection="1">
      <protection locked="0"/>
    </xf>
    <xf numFmtId="0" fontId="2" fillId="11" borderId="0" xfId="6" applyFill="1" applyAlignment="1">
      <alignment horizontal="center" vertical="center"/>
    </xf>
    <xf numFmtId="0" fontId="2" fillId="11" borderId="0" xfId="6" applyFill="1"/>
    <xf numFmtId="44" fontId="3" fillId="11" borderId="0" xfId="4" applyFont="1" applyFill="1" applyBorder="1" applyAlignment="1" applyProtection="1">
      <alignment horizontal="right" vertical="center"/>
    </xf>
    <xf numFmtId="0" fontId="3" fillId="0" borderId="13" xfId="2" applyFont="1" applyBorder="1"/>
    <xf numFmtId="0" fontId="3" fillId="0" borderId="14" xfId="2" applyFont="1" applyBorder="1"/>
    <xf numFmtId="0" fontId="2" fillId="0" borderId="3" xfId="2" applyBorder="1"/>
    <xf numFmtId="0" fontId="11" fillId="5" borderId="11" xfId="2" applyFont="1" applyFill="1" applyBorder="1"/>
    <xf numFmtId="0" fontId="12" fillId="5" borderId="11" xfId="2" applyFont="1" applyFill="1" applyBorder="1"/>
    <xf numFmtId="0" fontId="12" fillId="0" borderId="21" xfId="2" applyFont="1" applyBorder="1"/>
    <xf numFmtId="0" fontId="12" fillId="0" borderId="3" xfId="2" applyFont="1" applyBorder="1"/>
    <xf numFmtId="44" fontId="12" fillId="0" borderId="22" xfId="4" applyFont="1" applyBorder="1" applyProtection="1">
      <protection locked="0"/>
    </xf>
    <xf numFmtId="0" fontId="12" fillId="0" borderId="23" xfId="2" applyFont="1" applyBorder="1"/>
    <xf numFmtId="0" fontId="12" fillId="0" borderId="24" xfId="2" applyFont="1" applyBorder="1"/>
    <xf numFmtId="44" fontId="12" fillId="0" borderId="25" xfId="4" applyFont="1" applyBorder="1" applyProtection="1">
      <protection locked="0"/>
    </xf>
    <xf numFmtId="0" fontId="2" fillId="0" borderId="16" xfId="2" applyBorder="1"/>
    <xf numFmtId="0" fontId="2" fillId="0" borderId="2" xfId="2" applyBorder="1"/>
    <xf numFmtId="0" fontId="2" fillId="0" borderId="17" xfId="2" applyBorder="1"/>
    <xf numFmtId="44" fontId="3" fillId="5" borderId="11" xfId="4" applyFont="1" applyFill="1" applyBorder="1" applyAlignment="1" applyProtection="1">
      <alignment horizontal="center" vertical="center"/>
    </xf>
    <xf numFmtId="44" fontId="2" fillId="0" borderId="3" xfId="4" applyFont="1" applyBorder="1" applyAlignment="1" applyProtection="1">
      <alignment horizontal="center" vertical="center"/>
    </xf>
    <xf numFmtId="44" fontId="2" fillId="0" borderId="10" xfId="4" applyFont="1" applyBorder="1" applyAlignment="1" applyProtection="1">
      <alignment horizontal="center" vertical="center"/>
    </xf>
    <xf numFmtId="44" fontId="7" fillId="0" borderId="5" xfId="4" applyFont="1" applyBorder="1" applyAlignment="1" applyProtection="1">
      <alignment vertical="top" wrapText="1"/>
    </xf>
    <xf numFmtId="44" fontId="0" fillId="7" borderId="3" xfId="4" applyFont="1" applyFill="1" applyBorder="1" applyAlignment="1" applyProtection="1">
      <alignment vertical="center"/>
    </xf>
    <xf numFmtId="0" fontId="8" fillId="7" borderId="12" xfId="3" applyFont="1" applyFill="1" applyBorder="1" applyAlignment="1" applyProtection="1">
      <alignment horizontal="center" vertical="top" wrapText="1"/>
    </xf>
    <xf numFmtId="49" fontId="2" fillId="0" borderId="12" xfId="2" applyNumberFormat="1" applyBorder="1" applyAlignment="1" applyProtection="1">
      <alignment horizontal="center" vertical="center"/>
    </xf>
    <xf numFmtId="0" fontId="6" fillId="0" borderId="0" xfId="3" applyFont="1" applyAlignment="1" applyProtection="1">
      <alignment horizontal="center" vertical="top" wrapText="1"/>
    </xf>
    <xf numFmtId="49" fontId="2" fillId="0" borderId="0" xfId="2" applyNumberFormat="1" applyAlignment="1" applyProtection="1">
      <alignment horizontal="center" vertical="center"/>
    </xf>
    <xf numFmtId="0" fontId="3" fillId="0" borderId="0" xfId="2" applyFont="1" applyAlignment="1" applyProtection="1">
      <alignment horizontal="right"/>
    </xf>
    <xf numFmtId="3" fontId="2" fillId="6" borderId="14" xfId="2" applyNumberFormat="1" applyFill="1" applyBorder="1" applyAlignment="1" applyProtection="1">
      <alignment vertical="center"/>
    </xf>
    <xf numFmtId="3" fontId="2" fillId="6" borderId="15" xfId="2" applyNumberFormat="1" applyFill="1" applyBorder="1" applyAlignment="1" applyProtection="1">
      <alignment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 wrapText="1"/>
    </xf>
    <xf numFmtId="0" fontId="6" fillId="7" borderId="8" xfId="3" applyFont="1" applyFill="1" applyBorder="1" applyAlignment="1" applyProtection="1">
      <alignment horizontal="center" vertical="top" wrapText="1"/>
    </xf>
    <xf numFmtId="49" fontId="2" fillId="0" borderId="3" xfId="2" applyNumberFormat="1" applyBorder="1" applyAlignment="1" applyProtection="1">
      <alignment horizontal="center" vertical="center"/>
    </xf>
    <xf numFmtId="0" fontId="2" fillId="0" borderId="3" xfId="2" applyBorder="1" applyAlignment="1" applyProtection="1">
      <alignment horizontal="center" vertical="center"/>
    </xf>
    <xf numFmtId="44" fontId="3" fillId="5" borderId="11" xfId="2" applyNumberFormat="1" applyFont="1" applyFill="1" applyBorder="1" applyAlignment="1" applyProtection="1">
      <alignment vertical="center"/>
    </xf>
    <xf numFmtId="0" fontId="6" fillId="0" borderId="9" xfId="3" applyFont="1" applyBorder="1" applyAlignment="1" applyProtection="1">
      <alignment horizontal="center" vertical="top" wrapText="1"/>
    </xf>
    <xf numFmtId="44" fontId="0" fillId="4" borderId="8" xfId="4" applyFont="1" applyFill="1" applyBorder="1" applyAlignment="1" applyProtection="1">
      <alignment horizontal="center" vertical="center"/>
      <protection locked="0"/>
    </xf>
    <xf numFmtId="44" fontId="0" fillId="4" borderId="3" xfId="4" applyFont="1" applyFill="1" applyBorder="1" applyAlignment="1" applyProtection="1">
      <alignment horizontal="center" vertical="center"/>
      <protection locked="0"/>
    </xf>
    <xf numFmtId="0" fontId="2" fillId="0" borderId="0" xfId="2" applyProtection="1"/>
    <xf numFmtId="0" fontId="3" fillId="0" borderId="2" xfId="2" applyFont="1" applyBorder="1" applyAlignment="1" applyProtection="1">
      <alignment horizontal="center"/>
    </xf>
    <xf numFmtId="0" fontId="3" fillId="0" borderId="2" xfId="2" applyFont="1" applyBorder="1" applyProtection="1"/>
    <xf numFmtId="0" fontId="3" fillId="0" borderId="0" xfId="2" applyFont="1" applyProtection="1"/>
    <xf numFmtId="0" fontId="3" fillId="0" borderId="0" xfId="2" applyFont="1" applyAlignment="1" applyProtection="1">
      <alignment horizontal="left"/>
    </xf>
    <xf numFmtId="0" fontId="2" fillId="0" borderId="0" xfId="2" applyAlignment="1" applyProtection="1">
      <alignment horizontal="center"/>
    </xf>
    <xf numFmtId="0" fontId="3" fillId="0" borderId="1" xfId="2" applyFont="1" applyBorder="1" applyProtection="1"/>
    <xf numFmtId="44" fontId="3" fillId="0" borderId="0" xfId="2" applyNumberFormat="1" applyFont="1" applyProtection="1"/>
    <xf numFmtId="0" fontId="4" fillId="0" borderId="0" xfId="2" applyFont="1" applyAlignment="1" applyProtection="1">
      <alignment horizontal="left"/>
    </xf>
    <xf numFmtId="0" fontId="2" fillId="0" borderId="0" xfId="2" applyAlignment="1" applyProtection="1">
      <alignment horizontal="left"/>
    </xf>
    <xf numFmtId="0" fontId="5" fillId="3" borderId="3" xfId="2" applyFont="1" applyFill="1" applyBorder="1" applyAlignment="1" applyProtection="1">
      <alignment horizontal="center" vertical="center" wrapText="1"/>
    </xf>
    <xf numFmtId="0" fontId="5" fillId="3" borderId="4" xfId="2" applyFont="1" applyFill="1" applyBorder="1" applyAlignment="1" applyProtection="1">
      <alignment horizontal="left" vertical="center"/>
    </xf>
    <xf numFmtId="0" fontId="5" fillId="3" borderId="5" xfId="2" applyFont="1" applyFill="1" applyBorder="1" applyAlignment="1" applyProtection="1">
      <alignment horizontal="left" vertical="center"/>
    </xf>
    <xf numFmtId="0" fontId="5" fillId="3" borderId="5" xfId="2" applyFont="1" applyFill="1" applyBorder="1" applyAlignment="1" applyProtection="1">
      <alignment horizontal="center" vertical="center"/>
    </xf>
    <xf numFmtId="0" fontId="5" fillId="3" borderId="5" xfId="2" applyFont="1" applyFill="1" applyBorder="1" applyAlignment="1" applyProtection="1">
      <alignment horizontal="center" vertical="center" wrapText="1"/>
    </xf>
    <xf numFmtId="0" fontId="5" fillId="3" borderId="6" xfId="2" applyFont="1" applyFill="1" applyBorder="1" applyAlignment="1" applyProtection="1">
      <alignment horizontal="center" vertical="center" wrapText="1"/>
    </xf>
    <xf numFmtId="1" fontId="2" fillId="0" borderId="7" xfId="2" applyNumberFormat="1" applyBorder="1" applyAlignment="1" applyProtection="1">
      <alignment horizontal="center" vertical="center"/>
    </xf>
    <xf numFmtId="0" fontId="6" fillId="0" borderId="8" xfId="3" applyFont="1" applyBorder="1" applyAlignment="1" applyProtection="1">
      <alignment horizontal="left" vertical="center" wrapText="1"/>
    </xf>
    <xf numFmtId="0" fontId="6" fillId="0" borderId="7" xfId="3" applyFont="1" applyBorder="1" applyAlignment="1" applyProtection="1">
      <alignment horizontal="left" vertical="center" wrapText="1"/>
    </xf>
    <xf numFmtId="0" fontId="7" fillId="0" borderId="9" xfId="3" applyFont="1" applyBorder="1" applyAlignment="1" applyProtection="1">
      <alignment horizontal="left" vertical="center" wrapText="1"/>
    </xf>
    <xf numFmtId="1" fontId="2" fillId="0" borderId="0" xfId="2" applyNumberFormat="1" applyAlignment="1" applyProtection="1">
      <alignment horizontal="center" vertical="center"/>
    </xf>
    <xf numFmtId="0" fontId="6" fillId="0" borderId="0" xfId="3" applyFont="1" applyAlignment="1" applyProtection="1">
      <alignment vertical="top" wrapText="1"/>
    </xf>
    <xf numFmtId="3" fontId="3" fillId="6" borderId="13" xfId="2" applyNumberFormat="1" applyFont="1" applyFill="1" applyBorder="1" applyAlignment="1" applyProtection="1">
      <alignment vertical="center"/>
    </xf>
    <xf numFmtId="3" fontId="3" fillId="6" borderId="14" xfId="2" applyNumberFormat="1" applyFont="1" applyFill="1" applyBorder="1" applyAlignment="1" applyProtection="1">
      <alignment vertical="center"/>
    </xf>
    <xf numFmtId="0" fontId="5" fillId="3" borderId="9" xfId="2" applyFont="1" applyFill="1" applyBorder="1" applyAlignment="1" applyProtection="1">
      <alignment horizontal="center" vertical="center" wrapText="1"/>
    </xf>
    <xf numFmtId="0" fontId="5" fillId="3" borderId="9" xfId="2" applyFont="1" applyFill="1" applyBorder="1" applyAlignment="1" applyProtection="1">
      <alignment horizontal="left" vertical="center"/>
    </xf>
    <xf numFmtId="0" fontId="5" fillId="3" borderId="9" xfId="2" applyFont="1" applyFill="1" applyBorder="1" applyAlignment="1" applyProtection="1">
      <alignment horizontal="center" vertical="center"/>
    </xf>
    <xf numFmtId="1" fontId="2" fillId="0" borderId="3" xfId="2" applyNumberFormat="1" applyBorder="1" applyAlignment="1" applyProtection="1">
      <alignment horizontal="center" vertical="center"/>
    </xf>
    <xf numFmtId="49" fontId="6" fillId="0" borderId="4" xfId="3" applyNumberFormat="1" applyFont="1" applyBorder="1" applyAlignment="1" applyProtection="1">
      <alignment horizontal="left" vertical="center"/>
    </xf>
    <xf numFmtId="49" fontId="6" fillId="0" borderId="5" xfId="3" applyNumberFormat="1" applyFont="1" applyBorder="1" applyAlignment="1" applyProtection="1">
      <alignment horizontal="left" vertical="center"/>
    </xf>
    <xf numFmtId="49" fontId="6" fillId="0" borderId="6" xfId="3" applyNumberFormat="1" applyFont="1" applyBorder="1" applyAlignment="1" applyProtection="1">
      <alignment horizontal="left" vertical="center"/>
    </xf>
    <xf numFmtId="0" fontId="6" fillId="0" borderId="9" xfId="3" applyFont="1" applyBorder="1" applyAlignment="1" applyProtection="1">
      <alignment horizontal="left" vertical="top" wrapText="1"/>
    </xf>
    <xf numFmtId="0" fontId="6" fillId="0" borderId="5" xfId="3" applyFont="1" applyBorder="1" applyAlignment="1" applyProtection="1">
      <alignment horizontal="left" vertical="top" wrapText="1"/>
    </xf>
    <xf numFmtId="49" fontId="6" fillId="0" borderId="4" xfId="3" applyNumberFormat="1" applyFont="1" applyBorder="1" applyAlignment="1" applyProtection="1">
      <alignment vertical="center"/>
    </xf>
    <xf numFmtId="49" fontId="6" fillId="0" borderId="6" xfId="3" applyNumberFormat="1" applyFont="1" applyBorder="1" applyAlignment="1" applyProtection="1">
      <alignment vertical="center"/>
    </xf>
    <xf numFmtId="0" fontId="6" fillId="0" borderId="3" xfId="3" applyFont="1" applyBorder="1" applyAlignment="1" applyProtection="1">
      <alignment horizontal="left" vertical="center"/>
    </xf>
    <xf numFmtId="0" fontId="6" fillId="0" borderId="4" xfId="3" applyFont="1" applyBorder="1" applyAlignment="1" applyProtection="1">
      <alignment horizontal="left" vertical="center"/>
    </xf>
    <xf numFmtId="0" fontId="6" fillId="0" borderId="5" xfId="3" applyFont="1" applyBorder="1" applyAlignment="1" applyProtection="1">
      <alignment vertical="top" wrapText="1"/>
    </xf>
    <xf numFmtId="0" fontId="6" fillId="0" borderId="5" xfId="3" applyFont="1" applyBorder="1" applyAlignment="1" applyProtection="1">
      <alignment horizontal="center" vertical="top" wrapText="1"/>
    </xf>
    <xf numFmtId="49" fontId="6" fillId="0" borderId="5" xfId="3" applyNumberFormat="1" applyFont="1" applyBorder="1" applyAlignment="1" applyProtection="1">
      <alignment vertical="center"/>
    </xf>
    <xf numFmtId="0" fontId="6" fillId="0" borderId="5" xfId="3" applyFont="1" applyBorder="1" applyAlignment="1" applyProtection="1">
      <alignment horizontal="left" vertical="center"/>
    </xf>
    <xf numFmtId="164" fontId="3" fillId="0" borderId="0" xfId="2" applyNumberFormat="1" applyFont="1" applyProtection="1"/>
    <xf numFmtId="0" fontId="11" fillId="0" borderId="0" xfId="2" applyFont="1" applyAlignment="1" applyProtection="1">
      <alignment horizontal="right"/>
    </xf>
    <xf numFmtId="164" fontId="2" fillId="0" borderId="0" xfId="2" applyNumberFormat="1" applyProtection="1"/>
    <xf numFmtId="0" fontId="0" fillId="0" borderId="0" xfId="0" applyProtection="1"/>
    <xf numFmtId="0" fontId="5" fillId="0" borderId="0" xfId="2" applyFont="1" applyAlignment="1" applyProtection="1">
      <alignment horizontal="center" vertical="center" wrapText="1"/>
    </xf>
    <xf numFmtId="0" fontId="5" fillId="0" borderId="0" xfId="2" applyFont="1" applyAlignment="1" applyProtection="1">
      <alignment horizontal="center" vertical="center"/>
    </xf>
    <xf numFmtId="0" fontId="3" fillId="0" borderId="0" xfId="2" applyFont="1" applyAlignment="1" applyProtection="1">
      <alignment horizontal="center"/>
    </xf>
    <xf numFmtId="44" fontId="3" fillId="7" borderId="0" xfId="2" applyNumberFormat="1" applyFont="1" applyFill="1" applyAlignment="1" applyProtection="1">
      <alignment vertical="center"/>
    </xf>
    <xf numFmtId="0" fontId="0" fillId="0" borderId="3" xfId="0" applyBorder="1" applyAlignment="1" applyProtection="1">
      <alignment horizontal="center"/>
    </xf>
    <xf numFmtId="0" fontId="6" fillId="0" borderId="3" xfId="3" applyFont="1" applyBorder="1" applyAlignment="1" applyProtection="1">
      <alignment horizontal="left" vertical="center" wrapText="1"/>
    </xf>
    <xf numFmtId="0" fontId="2" fillId="8" borderId="4" xfId="2" applyFill="1" applyBorder="1" applyProtection="1"/>
    <xf numFmtId="0" fontId="2" fillId="8" borderId="0" xfId="2" applyFill="1" applyProtection="1"/>
    <xf numFmtId="0" fontId="2" fillId="8" borderId="5" xfId="2" applyFill="1" applyBorder="1" applyProtection="1"/>
    <xf numFmtId="0" fontId="2" fillId="8" borderId="6" xfId="2" applyFill="1" applyBorder="1" applyProtection="1"/>
    <xf numFmtId="0" fontId="0" fillId="0" borderId="3" xfId="0" quotePrefix="1" applyBorder="1" applyAlignment="1" applyProtection="1">
      <alignment horizontal="center"/>
    </xf>
    <xf numFmtId="1" fontId="3" fillId="0" borderId="3" xfId="2" applyNumberFormat="1" applyFont="1" applyBorder="1" applyAlignment="1" applyProtection="1">
      <alignment horizontal="center" vertical="center"/>
    </xf>
    <xf numFmtId="0" fontId="2" fillId="8" borderId="7" xfId="2" applyFill="1" applyBorder="1" applyProtection="1"/>
    <xf numFmtId="44" fontId="3" fillId="5" borderId="30" xfId="2" applyNumberFormat="1" applyFont="1" applyFill="1" applyBorder="1" applyAlignment="1" applyProtection="1">
      <alignment vertical="center"/>
    </xf>
    <xf numFmtId="1" fontId="2" fillId="0" borderId="4" xfId="2" applyNumberFormat="1" applyBorder="1" applyAlignment="1" applyProtection="1">
      <alignment horizontal="center" vertical="center"/>
    </xf>
    <xf numFmtId="0" fontId="0" fillId="7" borderId="3" xfId="0" applyFill="1" applyBorder="1" applyAlignment="1" applyProtection="1">
      <alignment horizontal="center" vertical="center"/>
    </xf>
    <xf numFmtId="0" fontId="6" fillId="7" borderId="8" xfId="3" applyFont="1" applyFill="1" applyBorder="1" applyAlignment="1" applyProtection="1">
      <alignment horizontal="left" vertical="center" wrapText="1"/>
    </xf>
    <xf numFmtId="0" fontId="6" fillId="7" borderId="7" xfId="3" applyFont="1" applyFill="1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center" vertical="center"/>
    </xf>
    <xf numFmtId="0" fontId="3" fillId="0" borderId="13" xfId="2" applyFont="1" applyBorder="1" applyAlignment="1">
      <alignment horizontal="center"/>
    </xf>
    <xf numFmtId="0" fontId="3" fillId="0" borderId="14" xfId="2" applyFont="1" applyBorder="1" applyAlignment="1">
      <alignment horizontal="center"/>
    </xf>
    <xf numFmtId="0" fontId="3" fillId="0" borderId="9" xfId="2" applyFont="1" applyBorder="1" applyAlignment="1">
      <alignment horizontal="left" vertical="center" wrapText="1"/>
    </xf>
    <xf numFmtId="0" fontId="2" fillId="0" borderId="0" xfId="2" applyAlignment="1">
      <alignment vertical="top" wrapText="1"/>
    </xf>
    <xf numFmtId="0" fontId="2" fillId="2" borderId="9" xfId="2" applyFill="1" applyBorder="1" applyAlignment="1" applyProtection="1">
      <alignment horizontal="left"/>
      <protection locked="0"/>
    </xf>
    <xf numFmtId="0" fontId="2" fillId="4" borderId="9" xfId="2" applyFill="1" applyBorder="1" applyAlignment="1" applyProtection="1">
      <alignment wrapText="1"/>
      <protection locked="0"/>
    </xf>
    <xf numFmtId="0" fontId="3" fillId="9" borderId="16" xfId="2" applyFont="1" applyFill="1" applyBorder="1" applyAlignment="1">
      <alignment horizontal="left" vertical="top" wrapText="1"/>
    </xf>
    <xf numFmtId="0" fontId="3" fillId="9" borderId="2" xfId="2" applyFont="1" applyFill="1" applyBorder="1" applyAlignment="1">
      <alignment horizontal="left" vertical="top" wrapText="1"/>
    </xf>
    <xf numFmtId="0" fontId="3" fillId="9" borderId="18" xfId="2" applyFont="1" applyFill="1" applyBorder="1" applyAlignment="1">
      <alignment horizontal="left" vertical="top" wrapText="1"/>
    </xf>
    <xf numFmtId="0" fontId="3" fillId="9" borderId="1" xfId="2" applyFont="1" applyFill="1" applyBorder="1" applyAlignment="1">
      <alignment horizontal="left" vertical="top" wrapText="1"/>
    </xf>
    <xf numFmtId="44" fontId="3" fillId="0" borderId="16" xfId="2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0" fontId="11" fillId="10" borderId="16" xfId="2" applyFont="1" applyFill="1" applyBorder="1" applyAlignment="1">
      <alignment horizontal="center" vertical="center"/>
    </xf>
    <xf numFmtId="0" fontId="11" fillId="10" borderId="2" xfId="2" applyFont="1" applyFill="1" applyBorder="1" applyAlignment="1">
      <alignment horizontal="center" vertical="center"/>
    </xf>
    <xf numFmtId="0" fontId="11" fillId="10" borderId="17" xfId="2" applyFont="1" applyFill="1" applyBorder="1" applyAlignment="1">
      <alignment horizontal="center" vertical="center"/>
    </xf>
    <xf numFmtId="0" fontId="11" fillId="10" borderId="18" xfId="2" applyFont="1" applyFill="1" applyBorder="1" applyAlignment="1">
      <alignment horizontal="center" vertical="center"/>
    </xf>
    <xf numFmtId="0" fontId="11" fillId="10" borderId="1" xfId="2" applyFont="1" applyFill="1" applyBorder="1" applyAlignment="1">
      <alignment horizontal="center" vertical="center"/>
    </xf>
    <xf numFmtId="0" fontId="11" fillId="10" borderId="19" xfId="2" applyFont="1" applyFill="1" applyBorder="1" applyAlignment="1">
      <alignment horizontal="center" vertical="center"/>
    </xf>
    <xf numFmtId="0" fontId="11" fillId="5" borderId="13" xfId="2" applyFont="1" applyFill="1" applyBorder="1" applyAlignment="1">
      <alignment horizontal="left" vertical="center"/>
    </xf>
    <xf numFmtId="0" fontId="11" fillId="5" borderId="14" xfId="2" applyFont="1" applyFill="1" applyBorder="1" applyAlignment="1">
      <alignment horizontal="left" vertical="center"/>
    </xf>
    <xf numFmtId="0" fontId="11" fillId="5" borderId="15" xfId="2" applyFont="1" applyFill="1" applyBorder="1" applyAlignment="1">
      <alignment horizontal="left" vertical="center"/>
    </xf>
    <xf numFmtId="0" fontId="5" fillId="3" borderId="7" xfId="2" applyFont="1" applyFill="1" applyBorder="1" applyAlignment="1" applyProtection="1">
      <alignment horizontal="left" vertical="center" wrapText="1"/>
    </xf>
    <xf numFmtId="0" fontId="5" fillId="3" borderId="9" xfId="2" applyFont="1" applyFill="1" applyBorder="1" applyAlignment="1" applyProtection="1">
      <alignment horizontal="left" vertical="center" wrapText="1"/>
    </xf>
    <xf numFmtId="0" fontId="10" fillId="0" borderId="4" xfId="5" applyBorder="1" applyAlignment="1" applyProtection="1">
      <alignment horizontal="left"/>
    </xf>
    <xf numFmtId="0" fontId="10" fillId="0" borderId="5" xfId="5" applyBorder="1" applyAlignment="1" applyProtection="1">
      <alignment horizontal="left"/>
    </xf>
    <xf numFmtId="0" fontId="10" fillId="0" borderId="6" xfId="5" applyBorder="1" applyAlignment="1" applyProtection="1">
      <alignment horizontal="left"/>
    </xf>
    <xf numFmtId="0" fontId="3" fillId="0" borderId="2" xfId="2" applyFont="1" applyBorder="1" applyAlignment="1" applyProtection="1">
      <alignment horizontal="left"/>
    </xf>
    <xf numFmtId="0" fontId="2" fillId="2" borderId="0" xfId="2" applyFill="1" applyAlignment="1" applyProtection="1">
      <alignment horizontal="left"/>
    </xf>
    <xf numFmtId="0" fontId="3" fillId="0" borderId="0" xfId="2" applyFont="1" applyAlignment="1" applyProtection="1">
      <alignment horizontal="center"/>
    </xf>
    <xf numFmtId="49" fontId="6" fillId="0" borderId="4" xfId="3" applyNumberFormat="1" applyFont="1" applyBorder="1" applyAlignment="1" applyProtection="1">
      <alignment horizontal="left" vertical="center"/>
    </xf>
    <xf numFmtId="49" fontId="6" fillId="0" borderId="5" xfId="3" applyNumberFormat="1" applyFont="1" applyBorder="1" applyAlignment="1" applyProtection="1">
      <alignment horizontal="left" vertical="center"/>
    </xf>
    <xf numFmtId="49" fontId="6" fillId="0" borderId="6" xfId="3" applyNumberFormat="1" applyFont="1" applyBorder="1" applyAlignment="1" applyProtection="1">
      <alignment horizontal="left" vertical="center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 wrapText="1"/>
    </xf>
    <xf numFmtId="0" fontId="5" fillId="3" borderId="8" xfId="2" applyFont="1" applyFill="1" applyBorder="1" applyAlignment="1" applyProtection="1">
      <alignment horizontal="center" vertical="center" wrapText="1"/>
    </xf>
    <xf numFmtId="0" fontId="5" fillId="3" borderId="26" xfId="2" applyFont="1" applyFill="1" applyBorder="1" applyAlignment="1" applyProtection="1">
      <alignment horizontal="center" vertical="center" wrapText="1"/>
    </xf>
    <xf numFmtId="0" fontId="6" fillId="0" borderId="4" xfId="3" applyFont="1" applyBorder="1" applyAlignment="1" applyProtection="1">
      <alignment horizontal="left" vertical="center" wrapText="1"/>
    </xf>
    <xf numFmtId="0" fontId="6" fillId="0" borderId="5" xfId="3" applyFont="1" applyBorder="1" applyAlignment="1" applyProtection="1">
      <alignment horizontal="left" vertical="center" wrapText="1"/>
    </xf>
    <xf numFmtId="0" fontId="6" fillId="0" borderId="6" xfId="3" applyFont="1" applyBorder="1" applyAlignment="1" applyProtection="1">
      <alignment horizontal="left" vertical="center" wrapText="1"/>
    </xf>
    <xf numFmtId="0" fontId="5" fillId="3" borderId="27" xfId="2" applyFont="1" applyFill="1" applyBorder="1" applyAlignment="1" applyProtection="1">
      <alignment horizontal="center" vertical="center"/>
    </xf>
    <xf numFmtId="0" fontId="5" fillId="3" borderId="28" xfId="2" applyFont="1" applyFill="1" applyBorder="1" applyAlignment="1" applyProtection="1">
      <alignment horizontal="center" vertical="center"/>
    </xf>
    <xf numFmtId="0" fontId="5" fillId="3" borderId="29" xfId="2" applyFont="1" applyFill="1" applyBorder="1" applyAlignment="1" applyProtection="1">
      <alignment horizontal="center" vertical="center"/>
    </xf>
    <xf numFmtId="0" fontId="5" fillId="3" borderId="0" xfId="2" applyFont="1" applyFill="1" applyBorder="1" applyAlignment="1" applyProtection="1">
      <alignment horizontal="center" vertical="center"/>
    </xf>
    <xf numFmtId="0" fontId="5" fillId="3" borderId="7" xfId="2" applyFont="1" applyFill="1" applyBorder="1" applyAlignment="1" applyProtection="1">
      <alignment horizontal="center" vertical="center"/>
    </xf>
    <xf numFmtId="0" fontId="5" fillId="3" borderId="9" xfId="2" applyFont="1" applyFill="1" applyBorder="1" applyAlignment="1" applyProtection="1">
      <alignment horizontal="center" vertical="center"/>
    </xf>
    <xf numFmtId="1" fontId="3" fillId="7" borderId="3" xfId="2" applyNumberFormat="1" applyFont="1" applyFill="1" applyBorder="1" applyAlignment="1" applyProtection="1">
      <alignment horizontal="right" vertical="center"/>
    </xf>
    <xf numFmtId="1" fontId="3" fillId="7" borderId="4" xfId="2" applyNumberFormat="1" applyFont="1" applyFill="1" applyBorder="1" applyAlignment="1" applyProtection="1">
      <alignment horizontal="right" vertical="center"/>
    </xf>
    <xf numFmtId="0" fontId="6" fillId="0" borderId="3" xfId="3" applyFont="1" applyBorder="1" applyAlignment="1" applyProtection="1">
      <alignment horizontal="left" vertical="center" wrapText="1"/>
    </xf>
    <xf numFmtId="0" fontId="13" fillId="11" borderId="0" xfId="2" applyFont="1" applyFill="1"/>
    <xf numFmtId="0" fontId="14" fillId="11" borderId="0" xfId="2" applyFont="1" applyFill="1"/>
    <xf numFmtId="0" fontId="2" fillId="11" borderId="31" xfId="2" applyFill="1" applyBorder="1" applyAlignment="1">
      <alignment horizontal="center" vertical="center"/>
    </xf>
    <xf numFmtId="0" fontId="2" fillId="11" borderId="32" xfId="2" applyFill="1" applyBorder="1" applyAlignment="1">
      <alignment horizontal="center" vertical="center"/>
    </xf>
    <xf numFmtId="0" fontId="2" fillId="11" borderId="33" xfId="2" applyFill="1" applyBorder="1" applyAlignment="1">
      <alignment horizontal="center" vertical="center"/>
    </xf>
    <xf numFmtId="0" fontId="2" fillId="11" borderId="33" xfId="2" applyFill="1" applyBorder="1" applyAlignment="1">
      <alignment horizontal="center" vertical="center"/>
    </xf>
    <xf numFmtId="0" fontId="2" fillId="11" borderId="34" xfId="2" applyFill="1" applyBorder="1" applyAlignment="1">
      <alignment horizontal="center" vertical="center"/>
    </xf>
    <xf numFmtId="0" fontId="2" fillId="11" borderId="35" xfId="2" applyFill="1" applyBorder="1" applyAlignment="1">
      <alignment horizontal="center" vertical="center"/>
    </xf>
    <xf numFmtId="0" fontId="2" fillId="11" borderId="5" xfId="2" applyFill="1" applyBorder="1" applyAlignment="1">
      <alignment horizontal="center" vertical="center"/>
    </xf>
    <xf numFmtId="0" fontId="2" fillId="11" borderId="36" xfId="2" applyFill="1" applyBorder="1" applyAlignment="1">
      <alignment horizontal="center" vertical="center"/>
    </xf>
    <xf numFmtId="0" fontId="2" fillId="11" borderId="37" xfId="2" quotePrefix="1" applyFill="1" applyBorder="1" applyAlignment="1">
      <alignment horizontal="center" vertical="center"/>
    </xf>
    <xf numFmtId="0" fontId="2" fillId="11" borderId="37" xfId="2" applyFill="1" applyBorder="1" applyAlignment="1">
      <alignment horizontal="center" vertical="center"/>
    </xf>
    <xf numFmtId="0" fontId="2" fillId="11" borderId="38" xfId="2" applyFill="1" applyBorder="1" applyAlignment="1">
      <alignment horizontal="center" vertical="center" wrapText="1"/>
    </xf>
    <xf numFmtId="0" fontId="2" fillId="11" borderId="39" xfId="2" applyFill="1" applyBorder="1" applyAlignment="1">
      <alignment horizontal="center" vertical="center" wrapText="1"/>
    </xf>
    <xf numFmtId="0" fontId="2" fillId="11" borderId="40" xfId="2" applyFill="1" applyBorder="1" applyAlignment="1">
      <alignment horizontal="center" vertical="center" wrapText="1"/>
    </xf>
    <xf numFmtId="0" fontId="2" fillId="11" borderId="41" xfId="2" quotePrefix="1" applyFill="1" applyBorder="1" applyAlignment="1">
      <alignment horizontal="center" vertical="center"/>
    </xf>
    <xf numFmtId="0" fontId="2" fillId="11" borderId="38" xfId="2" applyFill="1" applyBorder="1" applyAlignment="1">
      <alignment horizontal="center" vertical="center"/>
    </xf>
    <xf numFmtId="0" fontId="2" fillId="11" borderId="40" xfId="2" applyFill="1" applyBorder="1" applyAlignment="1">
      <alignment horizontal="center" vertical="center"/>
    </xf>
    <xf numFmtId="0" fontId="3" fillId="11" borderId="15" xfId="2" applyFont="1" applyFill="1" applyBorder="1" applyAlignment="1">
      <alignment horizontal="center" vertical="center"/>
    </xf>
    <xf numFmtId="0" fontId="3" fillId="11" borderId="14" xfId="2" applyFont="1" applyFill="1" applyBorder="1" applyAlignment="1">
      <alignment horizontal="center" vertical="center"/>
    </xf>
    <xf numFmtId="0" fontId="3" fillId="11" borderId="13" xfId="2" applyFont="1" applyFill="1" applyBorder="1" applyAlignment="1">
      <alignment horizontal="center" vertical="center"/>
    </xf>
    <xf numFmtId="0" fontId="3" fillId="11" borderId="13" xfId="2" applyFont="1" applyFill="1" applyBorder="1" applyAlignment="1">
      <alignment horizontal="center" vertical="center"/>
    </xf>
    <xf numFmtId="0" fontId="3" fillId="11" borderId="11" xfId="2" applyFont="1" applyFill="1" applyBorder="1" applyAlignment="1">
      <alignment horizontal="center" vertical="center"/>
    </xf>
    <xf numFmtId="0" fontId="2" fillId="11" borderId="0" xfId="2" applyFill="1" applyAlignment="1">
      <alignment vertical="center" wrapText="1"/>
    </xf>
    <xf numFmtId="0" fontId="15" fillId="11" borderId="0" xfId="2" applyFont="1" applyFill="1" applyAlignment="1">
      <alignment horizontal="center"/>
    </xf>
    <xf numFmtId="0" fontId="15" fillId="11" borderId="0" xfId="2" applyFont="1" applyFill="1" applyAlignment="1">
      <alignment vertical="center"/>
    </xf>
    <xf numFmtId="0" fontId="2" fillId="11" borderId="0" xfId="2" applyFill="1" applyAlignment="1">
      <alignment horizontal="center"/>
    </xf>
    <xf numFmtId="0" fontId="3" fillId="11" borderId="0" xfId="2" applyFont="1" applyFill="1" applyAlignment="1">
      <alignment horizontal="left"/>
    </xf>
    <xf numFmtId="0" fontId="3" fillId="11" borderId="0" xfId="2" applyFont="1" applyFill="1"/>
    <xf numFmtId="0" fontId="3" fillId="11" borderId="0" xfId="2" applyFont="1" applyFill="1" applyAlignment="1">
      <alignment horizontal="center"/>
    </xf>
    <xf numFmtId="0" fontId="17" fillId="11" borderId="0" xfId="2" applyFont="1" applyFill="1" applyAlignment="1">
      <alignment horizontal="left" vertical="center" wrapText="1"/>
    </xf>
    <xf numFmtId="0" fontId="3" fillId="11" borderId="0" xfId="2" applyFont="1" applyFill="1" applyAlignment="1">
      <alignment horizontal="left"/>
    </xf>
    <xf numFmtId="0" fontId="15" fillId="11" borderId="0" xfId="2" applyFont="1" applyFill="1"/>
  </cellXfs>
  <cellStyles count="9">
    <cellStyle name="Monétaire" xfId="1" builtinId="4"/>
    <cellStyle name="Monétaire 2" xfId="4" xr:uid="{43A15690-63B3-4FF9-BCEA-A5EC8FC4726C}"/>
    <cellStyle name="Monétaire 2 9" xfId="8" xr:uid="{620ADDFC-AF32-4794-9650-269EB8447664}"/>
    <cellStyle name="Normal" xfId="0" builtinId="0"/>
    <cellStyle name="Normal 10" xfId="5" xr:uid="{E22AB078-4F0B-4C55-9A4F-A994AE7AA76A}"/>
    <cellStyle name="Normal 2" xfId="2" xr:uid="{FF8C77B8-4B40-4D08-BBF1-84E11159F191}"/>
    <cellStyle name="Normal 2 2" xfId="6" xr:uid="{C0CEBFE4-A8EB-47C7-8368-33D08D414F8E}"/>
    <cellStyle name="Normal 2 9" xfId="7" xr:uid="{D19700F0-1850-47CC-8124-4E109261B9DE}"/>
    <cellStyle name="Normal_Cahier charge Lot 2.4  (2-10-2013)" xfId="3" xr:uid="{11658F18-DB8B-4B6E-84CB-84A4F815C729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104775</xdr:rowOff>
    </xdr:from>
    <xdr:to>
      <xdr:col>0</xdr:col>
      <xdr:colOff>1695450</xdr:colOff>
      <xdr:row>3</xdr:row>
      <xdr:rowOff>0</xdr:rowOff>
    </xdr:to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EB19445A-BD86-4635-8FBB-876285A41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04775"/>
          <a:ext cx="14763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4</xdr:row>
      <xdr:rowOff>0</xdr:rowOff>
    </xdr:from>
    <xdr:to>
      <xdr:col>6</xdr:col>
      <xdr:colOff>1543050</xdr:colOff>
      <xdr:row>4</xdr:row>
      <xdr:rowOff>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E323AB88-4283-4616-BC96-86332D87AE04}"/>
            </a:ext>
          </a:extLst>
        </xdr:cNvPr>
        <xdr:cNvSpPr>
          <a:spLocks noChangeShapeType="1"/>
        </xdr:cNvSpPr>
      </xdr:nvSpPr>
      <xdr:spPr bwMode="auto">
        <a:xfrm>
          <a:off x="47625" y="647700"/>
          <a:ext cx="930592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</xdr:colOff>
      <xdr:row>0</xdr:row>
      <xdr:rowOff>66675</xdr:rowOff>
    </xdr:from>
    <xdr:ext cx="1409700" cy="42862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27F7DB19-246A-40D8-BB52-A2E47F3FA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66675"/>
          <a:ext cx="14097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0</xdr:row>
      <xdr:rowOff>57150</xdr:rowOff>
    </xdr:from>
    <xdr:ext cx="1495425" cy="438150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6703F5A1-28CD-4C12-A600-AFA5839CD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57150"/>
          <a:ext cx="14954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0</xdr:row>
      <xdr:rowOff>152400</xdr:rowOff>
    </xdr:from>
    <xdr:to>
      <xdr:col>2</xdr:col>
      <xdr:colOff>722169</xdr:colOff>
      <xdr:row>3</xdr:row>
      <xdr:rowOff>104775</xdr:rowOff>
    </xdr:to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294F199E-7B2B-4D8D-A545-998F11F8D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52400"/>
          <a:ext cx="16460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0</xdr:row>
      <xdr:rowOff>152400</xdr:rowOff>
    </xdr:from>
    <xdr:to>
      <xdr:col>2</xdr:col>
      <xdr:colOff>722169</xdr:colOff>
      <xdr:row>3</xdr:row>
      <xdr:rowOff>104775</xdr:rowOff>
    </xdr:to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B5127FD0-D489-4A80-9494-D081636AD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52400"/>
          <a:ext cx="16460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0</xdr:row>
      <xdr:rowOff>152400</xdr:rowOff>
    </xdr:from>
    <xdr:to>
      <xdr:col>2</xdr:col>
      <xdr:colOff>722169</xdr:colOff>
      <xdr:row>3</xdr:row>
      <xdr:rowOff>104775</xdr:rowOff>
    </xdr:to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3D5035AF-8E43-4F93-A232-0EED5E37E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52400"/>
          <a:ext cx="16460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66675</xdr:rowOff>
    </xdr:from>
    <xdr:to>
      <xdr:col>4</xdr:col>
      <xdr:colOff>36369</xdr:colOff>
      <xdr:row>3</xdr:row>
      <xdr:rowOff>19050</xdr:rowOff>
    </xdr:to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F2F247E2-78BD-43AF-87E1-1F97701F39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6675"/>
          <a:ext cx="16460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79663</xdr:colOff>
      <xdr:row>0</xdr:row>
      <xdr:rowOff>49358</xdr:rowOff>
    </xdr:from>
    <xdr:to>
      <xdr:col>4</xdr:col>
      <xdr:colOff>1732</xdr:colOff>
      <xdr:row>3</xdr:row>
      <xdr:rowOff>1733</xdr:rowOff>
    </xdr:to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3A38D5E9-36D5-4D30-A275-56EA6A442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988" y="49358"/>
          <a:ext cx="16460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66675</xdr:rowOff>
    </xdr:from>
    <xdr:to>
      <xdr:col>4</xdr:col>
      <xdr:colOff>36369</xdr:colOff>
      <xdr:row>3</xdr:row>
      <xdr:rowOff>19050</xdr:rowOff>
    </xdr:to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5EB20CC8-330A-46C2-9274-C6DA9DD0C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6675"/>
          <a:ext cx="16460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79663</xdr:colOff>
      <xdr:row>0</xdr:row>
      <xdr:rowOff>49358</xdr:rowOff>
    </xdr:from>
    <xdr:to>
      <xdr:col>4</xdr:col>
      <xdr:colOff>1732</xdr:colOff>
      <xdr:row>3</xdr:row>
      <xdr:rowOff>1733</xdr:rowOff>
    </xdr:to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D61D9BBD-51E8-42C4-A143-54D4A31BB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988" y="49358"/>
          <a:ext cx="16460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66675</xdr:rowOff>
    </xdr:from>
    <xdr:to>
      <xdr:col>4</xdr:col>
      <xdr:colOff>36369</xdr:colOff>
      <xdr:row>3</xdr:row>
      <xdr:rowOff>19050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ECB0E9A8-3C7F-4BD2-8DE3-D3A743A0B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6675"/>
          <a:ext cx="16460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79663</xdr:colOff>
      <xdr:row>0</xdr:row>
      <xdr:rowOff>49358</xdr:rowOff>
    </xdr:from>
    <xdr:to>
      <xdr:col>4</xdr:col>
      <xdr:colOff>1732</xdr:colOff>
      <xdr:row>3</xdr:row>
      <xdr:rowOff>1733</xdr:rowOff>
    </xdr:to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B6CBC0D5-4989-4049-B135-0F9BAD8571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988" y="49358"/>
          <a:ext cx="16460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0.%20Dossier%20-%20Administration%20de%20contrats\Dossiers%20op&#233;rationnels\02.%20D&#233;neigement\02.%20Phase%203\05.%20Documents%20AP\5.1%20Estimation\V03%20-%20Estimation%20-%20D&#233;neigement%20phase%20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N:\00.%20Dossier%20-%20Administration%20de%20contrats\Dossiers%20op&#233;rationnels\02.%20D&#233;neigement\01.%20Phase%202\1.%20Documents%20d'appel%20de%20propositions%20-%20CSP\2.%20Formule%20de%20soumission\PHASE2_D&#201;NEIGEMENT_FORMULE%20DE%20SOUMISSION_4%20SAISONS_7%20R&#201;GIONS.xlsx?33C155F7" TargetMode="External"/><Relationship Id="rId1" Type="http://schemas.openxmlformats.org/officeDocument/2006/relationships/externalLinkPath" Target="file:///\\33C155F7\PHASE2_D&#201;NEIGEMENT_FORMULE%20DE%20SOUMISSION_4%20SAISONS_7%20R&#201;GIO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k1670/Documents/Renouvellement%20Contrat%20D&#233;neigement/AM001541/AM001541%20DAP/01-%20Avis,%20Renseignements,%20Formule%20de%20Soumission/03_17519611_FS_HQ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stification estimé"/>
      <sheetName val="FS Globale"/>
      <sheetName val="Taux M-O services suppl."/>
      <sheetName val="Lot 01 CD Alma"/>
      <sheetName val="Lot 02 CA Chibougamau"/>
      <sheetName val="Lot 03 CA St-Félicien"/>
      <sheetName val="Lot 04 CA Chicoutimi"/>
      <sheetName val="Lot 05 Tour Tél. ND-Mont-Carmel"/>
      <sheetName val="Lot 06 CA La Tuque"/>
      <sheetName val="Lot 07 Trois-Rivières"/>
      <sheetName val="Lot 08 CA Shawinigan"/>
      <sheetName val="Lot 09 LTE-Lab Technologie"/>
      <sheetName val="Lot 10 Baie-Comeau"/>
      <sheetName val="Lot 11 CA Forestville"/>
      <sheetName val="Lot 12 CE Manic-1"/>
      <sheetName val="Lot 13 - Tour Les Bergeronnes"/>
      <sheetName val="Lot 14 - Tour Prévert"/>
      <sheetName val="Lot 15 - Tour Tadoussac"/>
      <sheetName val="Lot 16 - CA Hâvre St-Pierre"/>
      <sheetName val="Lot 17 - CA Sept-Îles"/>
      <sheetName val="Lot 18 - CD Natashquan"/>
      <sheetName val="Lot 19 - Fermont"/>
      <sheetName val="Lot 20 - Tour Lac Daigle"/>
      <sheetName val="Lot 21 - Tour Pentecôte"/>
      <sheetName val="Lot 22-Tour Pointe-aux-Anglais"/>
      <sheetName val="Lot 23 - CA Gatineau"/>
      <sheetName val="Lot 24-Campbell's Bay-Maniwaki"/>
      <sheetName val="Lot 25 - CD Papineauville"/>
      <sheetName val="Lot 26 - CD ND-de-la-Salette"/>
      <sheetName val="Lot 27 - Tour Buckingham"/>
      <sheetName val="Lot 28 - Tour Micro-Onde Bryson"/>
      <sheetName val="Lot 29 - Rouyn-Noranda"/>
      <sheetName val="Lot 30 - CD Amos"/>
      <sheetName val="Lot 31 - CD LaSarre"/>
      <sheetName val="Lot 32 - CD Lebel-sur-Quévillon"/>
      <sheetName val="Lot 33 - CD Parent"/>
      <sheetName val="Lot 34 - CD St-Bruno-de-Guigues"/>
      <sheetName val="Lot 35 - CD Val d'Or"/>
    </sheetNames>
    <sheetDataSet>
      <sheetData sheetId="0" refreshError="1"/>
      <sheetData sheetId="1">
        <row r="3">
          <cell r="E3" t="str">
            <v xml:space="preserve">Appel de propositions : 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Globale"/>
      <sheetName val="Liste de modifications"/>
      <sheetName val="Notes sur le prix"/>
      <sheetName val="Taux M-O services suppl."/>
      <sheetName val="Lot 01 CSP Joliette"/>
      <sheetName val="Lot 02 CSP Saint-Donat"/>
      <sheetName val="Lot 03 CSP L'Assomption"/>
      <sheetName val="Lot 12 CSP La Malbaie"/>
      <sheetName val="Lot 13 CSP Capitale-Nationale"/>
      <sheetName val="Lot 14 CSP Lebourgneuf"/>
      <sheetName val="Lot 15 CSP Portneuf"/>
      <sheetName val="Lot 16 CSP Sherbrooke"/>
      <sheetName val="Lot 17 CSP Lac-Mégantic"/>
      <sheetName val="Lot 18 CSP Rimouski"/>
      <sheetName val="Lot 19 CSP Matane"/>
      <sheetName val="Lot 20 CSP Rivière-du-loup"/>
      <sheetName val="Lot 21 CSP La Pocatière"/>
      <sheetName val="Lot 22 CSP Grande-Rivière"/>
      <sheetName val="Lot 23 CSP Amqui"/>
      <sheetName val="Lot 24 CSP Trois-Pistoles"/>
      <sheetName val="Lot 25 CSP Cabano"/>
      <sheetName val="Lot 26 CSP Bonaventure"/>
      <sheetName val="Lot 27 CSP Matapédia"/>
      <sheetName val="Lot 28 CSP Gaspé"/>
      <sheetName val="Lot 29 CSP Carleton-sur-mer"/>
      <sheetName val="Lot 30 CSP Ste-Anne-des-Monts"/>
      <sheetName val="Lot 31 CSP Montmagny"/>
      <sheetName val="Lot 32 CSP Lévis"/>
      <sheetName val="Lot 33 CSP Lac-Etchemin"/>
      <sheetName val="Lot 34 CSP Thetford Mines"/>
      <sheetName val="Lot 35 CSP Saint-Georges"/>
      <sheetName val="Lot 36 CSP Saint-Joseph"/>
      <sheetName val="Qualification"/>
      <sheetName val="Renseignements Ser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Globale"/>
      <sheetName val="Liste de modifications"/>
      <sheetName val="Notes sur le prix"/>
      <sheetName val="Taux M-O services suppl."/>
      <sheetName val="HQP - Centrale Chute Bell"/>
      <sheetName val="HQP - Centrale Carillon"/>
    </sheetNames>
    <sheetDataSet>
      <sheetData sheetId="0">
        <row r="12">
          <cell r="B12"/>
        </row>
        <row r="13">
          <cell r="B13"/>
        </row>
        <row r="14">
          <cell r="B14"/>
          <cell r="F14"/>
        </row>
        <row r="15">
          <cell r="B15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FDB78-0356-4C69-9D03-32B3CB2104D0}">
  <dimension ref="A1:I36"/>
  <sheetViews>
    <sheetView tabSelected="1" workbookViewId="0">
      <selection activeCell="C17" sqref="C17"/>
    </sheetView>
  </sheetViews>
  <sheetFormatPr baseColWidth="10" defaultRowHeight="15"/>
  <cols>
    <col min="1" max="1" width="48.28515625" bestFit="1" customWidth="1"/>
    <col min="2" max="2" width="11.5703125" customWidth="1"/>
    <col min="3" max="3" width="19.28515625" customWidth="1"/>
    <col min="4" max="4" width="11.5703125"/>
    <col min="5" max="5" width="12.42578125" customWidth="1"/>
    <col min="6" max="6" width="14" customWidth="1"/>
    <col min="7" max="7" width="23.42578125" customWidth="1"/>
    <col min="8" max="8" width="4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1" t="s">
        <v>116</v>
      </c>
      <c r="F2" s="11"/>
      <c r="G2" s="1"/>
      <c r="H2" s="1"/>
      <c r="I2" s="1"/>
    </row>
    <row r="3" spans="1:9">
      <c r="A3" s="1"/>
      <c r="B3" s="1"/>
      <c r="C3" s="1"/>
      <c r="D3" s="1"/>
      <c r="E3" s="11" t="s">
        <v>37</v>
      </c>
      <c r="F3" s="11"/>
      <c r="G3" s="1"/>
      <c r="H3" s="1"/>
      <c r="I3" s="1"/>
    </row>
    <row r="4" spans="1:9">
      <c r="A4" s="1"/>
      <c r="B4" s="1"/>
      <c r="C4" s="1"/>
      <c r="D4" s="1"/>
      <c r="E4" s="1" t="s">
        <v>38</v>
      </c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2" t="s">
        <v>39</v>
      </c>
      <c r="B7" s="13"/>
      <c r="C7" s="129"/>
      <c r="D7" s="129"/>
      <c r="E7" s="1"/>
      <c r="F7" s="1"/>
      <c r="G7" s="1"/>
      <c r="H7" s="1"/>
      <c r="I7" s="1"/>
    </row>
    <row r="8" spans="1:9">
      <c r="A8" s="12"/>
      <c r="B8" s="13"/>
      <c r="C8" s="14"/>
      <c r="D8" s="14"/>
      <c r="E8" s="1"/>
      <c r="F8" s="1"/>
      <c r="G8" s="1"/>
      <c r="H8" s="1"/>
      <c r="I8" s="1"/>
    </row>
    <row r="9" spans="1:9">
      <c r="A9" s="15" t="s">
        <v>40</v>
      </c>
      <c r="B9" s="130" t="s">
        <v>41</v>
      </c>
      <c r="C9" s="130"/>
      <c r="D9" s="130"/>
      <c r="E9" s="130"/>
      <c r="F9" s="130"/>
      <c r="G9" s="130"/>
      <c r="H9" s="16"/>
      <c r="I9" s="16"/>
    </row>
    <row r="10" spans="1:9">
      <c r="A10" s="1"/>
      <c r="B10" s="1"/>
      <c r="C10" s="1"/>
      <c r="D10" s="1"/>
      <c r="E10" s="1"/>
      <c r="F10" s="1"/>
      <c r="G10" s="1"/>
      <c r="H10" s="1"/>
      <c r="I10" s="1"/>
    </row>
    <row r="11" spans="1:9">
      <c r="A11" s="1"/>
      <c r="B11" s="1"/>
      <c r="C11" s="1"/>
      <c r="D11" s="1"/>
      <c r="E11" s="1"/>
      <c r="F11" s="1"/>
      <c r="G11" s="1"/>
      <c r="H11" s="1"/>
      <c r="I11" s="1"/>
    </row>
    <row r="12" spans="1:9">
      <c r="A12" s="11" t="s">
        <v>42</v>
      </c>
      <c r="B12" s="131"/>
      <c r="C12" s="131"/>
      <c r="D12" s="131"/>
      <c r="E12" s="131"/>
      <c r="F12" s="131"/>
      <c r="G12" s="131"/>
      <c r="H12" s="1"/>
      <c r="I12" s="1"/>
    </row>
    <row r="13" spans="1:9">
      <c r="A13" s="11" t="s">
        <v>43</v>
      </c>
      <c r="B13" s="132"/>
      <c r="C13" s="132"/>
      <c r="D13" s="132"/>
      <c r="E13" s="132"/>
      <c r="F13" s="132"/>
      <c r="G13" s="132"/>
      <c r="H13" s="1"/>
      <c r="I13" s="1"/>
    </row>
    <row r="14" spans="1:9">
      <c r="A14" s="11" t="s">
        <v>44</v>
      </c>
      <c r="B14" s="132"/>
      <c r="C14" s="132"/>
      <c r="D14" s="132"/>
      <c r="E14" s="11" t="s">
        <v>45</v>
      </c>
      <c r="F14" s="132"/>
      <c r="G14" s="132"/>
      <c r="H14" s="1"/>
      <c r="I14" s="1"/>
    </row>
    <row r="15" spans="1:9">
      <c r="A15" s="11" t="s">
        <v>46</v>
      </c>
      <c r="B15" s="132"/>
      <c r="C15" s="132"/>
      <c r="D15" s="132"/>
      <c r="E15" s="132"/>
      <c r="F15" s="132"/>
      <c r="G15" s="132"/>
      <c r="H15" s="1"/>
      <c r="I15" s="1"/>
    </row>
    <row r="16" spans="1:9" ht="15.75" thickBot="1">
      <c r="A16" s="1"/>
      <c r="B16" s="1"/>
      <c r="C16" s="1"/>
      <c r="D16" s="1"/>
      <c r="E16" s="1"/>
      <c r="F16" s="1"/>
      <c r="G16" s="1"/>
      <c r="H16" s="1"/>
      <c r="I16" s="1"/>
    </row>
    <row r="17" spans="1:9" ht="15.75" thickBot="1">
      <c r="A17" s="17" t="s">
        <v>47</v>
      </c>
      <c r="B17" s="11"/>
      <c r="C17" s="18"/>
      <c r="D17" s="1"/>
      <c r="E17" s="1"/>
      <c r="F17" s="1"/>
      <c r="G17" s="1"/>
      <c r="H17" s="1"/>
      <c r="I17" s="1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 ht="15.75" thickBot="1">
      <c r="A19" s="1"/>
      <c r="B19" s="1"/>
      <c r="C19" s="1"/>
      <c r="D19" s="1"/>
      <c r="E19" s="1"/>
      <c r="F19" s="1"/>
      <c r="G19" s="1"/>
      <c r="H19" s="1"/>
      <c r="I19" s="1"/>
    </row>
    <row r="20" spans="1:9">
      <c r="A20" s="1"/>
      <c r="B20" s="133" t="s">
        <v>48</v>
      </c>
      <c r="C20" s="134"/>
      <c r="D20" s="134"/>
      <c r="E20" s="137">
        <f>SUM(C25,C27,C29,C31,C33,C35,)</f>
        <v>0</v>
      </c>
      <c r="F20" s="138"/>
      <c r="G20" s="139"/>
      <c r="H20" s="1"/>
      <c r="I20" s="1"/>
    </row>
    <row r="21" spans="1:9" ht="15.75" thickBot="1">
      <c r="A21" s="1"/>
      <c r="B21" s="135"/>
      <c r="C21" s="136"/>
      <c r="D21" s="136"/>
      <c r="E21" s="140"/>
      <c r="F21" s="141"/>
      <c r="G21" s="142"/>
      <c r="H21" s="1"/>
      <c r="I21" s="1"/>
    </row>
    <row r="22" spans="1:9">
      <c r="A22" s="1"/>
      <c r="B22" s="19"/>
      <c r="C22" s="19"/>
      <c r="D22" s="1"/>
      <c r="E22" s="1"/>
      <c r="F22" s="1"/>
      <c r="G22" s="1"/>
      <c r="H22" s="1"/>
      <c r="I22" s="1"/>
    </row>
    <row r="23" spans="1:9">
      <c r="A23" s="1"/>
      <c r="B23" s="19"/>
      <c r="C23" s="19"/>
      <c r="D23" s="1"/>
      <c r="E23" s="1"/>
      <c r="F23" s="1"/>
      <c r="G23" s="1"/>
      <c r="H23" s="1"/>
      <c r="I23" s="1"/>
    </row>
    <row r="24" spans="1:9" ht="15.75" thickBot="1">
      <c r="A24" s="1"/>
      <c r="B24" s="1"/>
      <c r="C24" s="1"/>
      <c r="D24" s="1"/>
      <c r="E24" s="1"/>
      <c r="F24" s="1"/>
      <c r="G24" s="1"/>
      <c r="H24" s="1"/>
      <c r="I24" s="1"/>
    </row>
    <row r="25" spans="1:9" ht="15.75" thickBot="1">
      <c r="A25" s="127" t="s">
        <v>49</v>
      </c>
      <c r="B25" s="128"/>
      <c r="C25" s="20" t="str">
        <f>'Lot 10 Baie-Comeau'!K49</f>
        <v/>
      </c>
      <c r="D25" s="1"/>
      <c r="E25" s="1"/>
      <c r="F25" s="1"/>
      <c r="G25" s="1"/>
      <c r="H25" s="1"/>
      <c r="I25" s="1"/>
    </row>
    <row r="26" spans="1:9" ht="15.75" thickBot="1">
      <c r="A26" s="21"/>
      <c r="B26" s="21"/>
      <c r="C26" s="22"/>
      <c r="D26" s="1"/>
      <c r="E26" s="1"/>
      <c r="F26" s="1"/>
      <c r="G26" s="1"/>
      <c r="H26" s="23"/>
      <c r="I26" s="23"/>
    </row>
    <row r="27" spans="1:9" ht="15.75" thickBot="1">
      <c r="A27" s="127" t="s">
        <v>50</v>
      </c>
      <c r="B27" s="128"/>
      <c r="C27" s="20" t="str">
        <f>'Lot 11 CA Forestville'!K50</f>
        <v/>
      </c>
      <c r="D27" s="1"/>
      <c r="E27" s="1"/>
      <c r="F27" s="1"/>
      <c r="G27" s="1"/>
      <c r="H27" s="1"/>
      <c r="I27" s="1"/>
    </row>
    <row r="28" spans="1:9" ht="15.75" thickBot="1">
      <c r="A28" s="25"/>
      <c r="B28" s="25"/>
      <c r="C28" s="22"/>
      <c r="D28" s="1"/>
      <c r="E28" s="1"/>
      <c r="F28" s="1"/>
      <c r="G28" s="1"/>
      <c r="H28" s="23"/>
      <c r="I28" s="23"/>
    </row>
    <row r="29" spans="1:9" ht="15.75" thickBot="1">
      <c r="A29" s="127" t="s">
        <v>51</v>
      </c>
      <c r="B29" s="128"/>
      <c r="C29" s="20" t="str">
        <f>'Lot 12 CE Manic-1'!K49</f>
        <v/>
      </c>
      <c r="D29" s="26"/>
      <c r="E29" s="25"/>
      <c r="F29" s="25"/>
      <c r="G29" s="27"/>
      <c r="H29" s="23"/>
      <c r="I29" s="23"/>
    </row>
    <row r="30" spans="1:9" ht="15.75" thickBot="1">
      <c r="A30" s="1"/>
      <c r="B30" s="11"/>
      <c r="C30" s="24"/>
      <c r="D30" s="1"/>
      <c r="E30" s="1"/>
      <c r="F30" s="1"/>
      <c r="G30" s="1"/>
      <c r="H30" s="1"/>
      <c r="I30" s="1"/>
    </row>
    <row r="31" spans="1:9" ht="15.75" thickBot="1">
      <c r="A31" s="127" t="s">
        <v>52</v>
      </c>
      <c r="B31" s="128"/>
      <c r="C31" s="20" t="str">
        <f>'Lot 13 Tour Les Bergeronnes'!L38</f>
        <v/>
      </c>
      <c r="D31" s="1"/>
      <c r="E31" s="1"/>
      <c r="F31" s="1"/>
      <c r="G31" s="1"/>
      <c r="H31" s="1"/>
      <c r="I31" s="1"/>
    </row>
    <row r="32" spans="1:9" ht="15.75" thickBot="1">
      <c r="A32" s="28"/>
      <c r="B32" s="29"/>
      <c r="C32" s="24"/>
      <c r="D32" s="1"/>
      <c r="E32" s="1"/>
      <c r="F32" s="1"/>
      <c r="G32" s="1"/>
      <c r="H32" s="1"/>
      <c r="I32" s="1"/>
    </row>
    <row r="33" spans="1:9" ht="15.75" thickBot="1">
      <c r="A33" s="127" t="s">
        <v>53</v>
      </c>
      <c r="B33" s="128"/>
      <c r="C33" s="20" t="str">
        <f>'Lot 14 Tour Prévert'!L38</f>
        <v/>
      </c>
      <c r="D33" s="1"/>
      <c r="E33" s="1"/>
      <c r="F33" s="1"/>
      <c r="G33" s="1"/>
      <c r="H33" s="1"/>
      <c r="I33" s="1"/>
    </row>
    <row r="34" spans="1:9" ht="15.75" thickBot="1">
      <c r="A34" s="28"/>
      <c r="B34" s="29"/>
      <c r="C34" s="24"/>
      <c r="D34" s="1"/>
      <c r="E34" s="1"/>
      <c r="F34" s="1"/>
      <c r="G34" s="1"/>
      <c r="H34" s="1"/>
      <c r="I34" s="1"/>
    </row>
    <row r="35" spans="1:9" ht="15.75" thickBot="1">
      <c r="A35" s="127" t="s">
        <v>54</v>
      </c>
      <c r="B35" s="128"/>
      <c r="C35" s="20" t="str">
        <f>'Lot 15 Tour Tadoussac'!L38</f>
        <v/>
      </c>
      <c r="D35" s="1"/>
      <c r="E35" s="1"/>
      <c r="F35" s="1"/>
      <c r="G35" s="1"/>
      <c r="H35" s="1"/>
      <c r="I35" s="1"/>
    </row>
    <row r="36" spans="1:9" ht="15.75" thickBot="1">
      <c r="A36" s="28"/>
      <c r="B36" s="29"/>
      <c r="C36" s="24"/>
      <c r="D36" s="1"/>
      <c r="E36" s="1"/>
      <c r="F36" s="30"/>
      <c r="G36" s="1"/>
      <c r="H36" s="1"/>
      <c r="I36" s="1"/>
    </row>
  </sheetData>
  <sheetProtection password="EE07" sheet="1" objects="1" scenarios="1" selectLockedCells="1"/>
  <mergeCells count="15">
    <mergeCell ref="A35:B35"/>
    <mergeCell ref="A25:B25"/>
    <mergeCell ref="A27:B27"/>
    <mergeCell ref="A29:B29"/>
    <mergeCell ref="A31:B31"/>
    <mergeCell ref="A33:B33"/>
    <mergeCell ref="C7:D7"/>
    <mergeCell ref="B9:G9"/>
    <mergeCell ref="B12:G12"/>
    <mergeCell ref="B13:G13"/>
    <mergeCell ref="B14:D14"/>
    <mergeCell ref="F14:G14"/>
    <mergeCell ref="B15:G15"/>
    <mergeCell ref="B20:D21"/>
    <mergeCell ref="E20:G21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79563-B3AD-4E19-AB51-E073E4DBF5A6}">
  <dimension ref="A1:M39"/>
  <sheetViews>
    <sheetView showGridLines="0" topLeftCell="A7" workbookViewId="0">
      <selection activeCell="I12" sqref="I12"/>
    </sheetView>
  </sheetViews>
  <sheetFormatPr baseColWidth="10" defaultRowHeight="15"/>
  <cols>
    <col min="1" max="1" width="4.7109375" customWidth="1"/>
    <col min="2" max="2" width="9.140625" customWidth="1"/>
    <col min="3" max="3" width="7.85546875" customWidth="1"/>
    <col min="4" max="4" width="8.85546875" bestFit="1" customWidth="1"/>
    <col min="5" max="5" width="11.85546875" customWidth="1"/>
    <col min="6" max="6" width="39.140625" bestFit="1" customWidth="1"/>
    <col min="7" max="7" width="5.5703125" customWidth="1"/>
    <col min="8" max="8" width="17.140625" customWidth="1"/>
    <col min="9" max="9" width="19.140625" customWidth="1"/>
    <col min="11" max="11" width="9.28515625" customWidth="1"/>
    <col min="12" max="12" width="25.5703125" customWidth="1"/>
  </cols>
  <sheetData>
    <row r="1" spans="1:13">
      <c r="A1" s="63"/>
      <c r="B1" s="63"/>
      <c r="C1" s="63"/>
      <c r="D1" s="63"/>
      <c r="E1" s="63"/>
      <c r="F1" s="63"/>
      <c r="G1" s="63"/>
      <c r="H1" s="63"/>
      <c r="I1" s="63"/>
      <c r="J1" s="64"/>
      <c r="K1" s="64"/>
      <c r="L1" s="65"/>
      <c r="M1" s="107"/>
    </row>
    <row r="2" spans="1:13">
      <c r="A2" s="63"/>
      <c r="B2" s="63"/>
      <c r="C2" s="63"/>
      <c r="D2" s="63"/>
      <c r="E2" s="63"/>
      <c r="F2" s="63"/>
      <c r="G2" s="63"/>
      <c r="H2" s="63"/>
      <c r="I2" s="66" t="s">
        <v>116</v>
      </c>
      <c r="J2" s="67"/>
      <c r="K2" s="67"/>
      <c r="L2" s="67"/>
      <c r="M2" s="107"/>
    </row>
    <row r="3" spans="1:13">
      <c r="A3" s="63"/>
      <c r="B3" s="63"/>
      <c r="C3" s="63"/>
      <c r="D3" s="63"/>
      <c r="E3" s="63"/>
      <c r="F3" s="63"/>
      <c r="G3" s="63"/>
      <c r="H3" s="63"/>
      <c r="I3" s="67" t="str">
        <f>'[1]FS Globale'!$E$3</f>
        <v xml:space="preserve">Appel de propositions : </v>
      </c>
      <c r="J3" s="68"/>
      <c r="K3" s="68"/>
      <c r="L3" s="63"/>
      <c r="M3" s="107"/>
    </row>
    <row r="4" spans="1:13">
      <c r="A4" s="63"/>
      <c r="B4" s="63"/>
      <c r="C4" s="63"/>
      <c r="D4" s="63"/>
      <c r="E4" s="63"/>
      <c r="F4" s="63"/>
      <c r="G4" s="63"/>
      <c r="H4" s="63"/>
      <c r="I4" s="63" t="s">
        <v>38</v>
      </c>
      <c r="J4" s="68"/>
      <c r="K4" s="68"/>
      <c r="L4" s="63"/>
      <c r="M4" s="107"/>
    </row>
    <row r="5" spans="1:13">
      <c r="A5" s="63"/>
      <c r="B5" s="63"/>
      <c r="C5" s="63"/>
      <c r="D5" s="63"/>
      <c r="E5" s="63"/>
      <c r="F5" s="63"/>
      <c r="G5" s="63"/>
      <c r="H5" s="63"/>
      <c r="I5" s="63"/>
      <c r="J5" s="68"/>
      <c r="K5" s="68"/>
      <c r="L5" s="63"/>
      <c r="M5" s="107"/>
    </row>
    <row r="6" spans="1:13" ht="15.75" thickBot="1">
      <c r="A6" s="63"/>
      <c r="B6" s="69" t="s">
        <v>54</v>
      </c>
      <c r="C6" s="69"/>
      <c r="D6" s="69"/>
      <c r="E6" s="69"/>
      <c r="F6" s="69"/>
      <c r="G6" s="69"/>
      <c r="H6" s="69"/>
      <c r="I6" s="69"/>
      <c r="J6" s="68"/>
      <c r="K6" s="68"/>
      <c r="L6" s="70"/>
      <c r="M6" s="107"/>
    </row>
    <row r="7" spans="1:13">
      <c r="A7" s="63"/>
      <c r="B7" s="157"/>
      <c r="C7" s="157"/>
      <c r="D7" s="157"/>
      <c r="E7" s="67"/>
      <c r="F7" s="158"/>
      <c r="G7" s="158"/>
      <c r="H7" s="158"/>
      <c r="I7" s="158"/>
      <c r="J7" s="158"/>
      <c r="K7" s="158"/>
      <c r="L7" s="158"/>
      <c r="M7" s="107"/>
    </row>
    <row r="8" spans="1:13">
      <c r="A8" s="63"/>
      <c r="B8" s="71" t="s">
        <v>0</v>
      </c>
      <c r="C8" s="71"/>
      <c r="D8" s="67"/>
      <c r="E8" s="67"/>
      <c r="F8" s="72"/>
      <c r="G8" s="72"/>
      <c r="H8" s="72"/>
      <c r="I8" s="72"/>
      <c r="J8" s="72"/>
      <c r="K8" s="72"/>
      <c r="L8" s="72"/>
      <c r="M8" s="107"/>
    </row>
    <row r="9" spans="1:13">
      <c r="A9" s="63"/>
      <c r="B9" s="108"/>
      <c r="C9" s="108"/>
      <c r="D9" s="108"/>
      <c r="E9" s="108"/>
      <c r="F9" s="109"/>
      <c r="G9" s="109"/>
      <c r="H9" s="109"/>
      <c r="I9" s="109"/>
      <c r="J9" s="109"/>
      <c r="K9" s="109"/>
      <c r="L9" s="108"/>
      <c r="M9" s="107"/>
    </row>
    <row r="10" spans="1:13" ht="22.5">
      <c r="A10" s="63"/>
      <c r="B10" s="73" t="s">
        <v>1</v>
      </c>
      <c r="C10" s="73" t="s">
        <v>2</v>
      </c>
      <c r="D10" s="73" t="s">
        <v>3</v>
      </c>
      <c r="E10" s="73" t="s">
        <v>4</v>
      </c>
      <c r="F10" s="74" t="s">
        <v>5</v>
      </c>
      <c r="G10" s="75"/>
      <c r="H10" s="76"/>
      <c r="I10" s="77"/>
      <c r="J10" s="76"/>
      <c r="K10" s="76"/>
      <c r="L10" s="78"/>
      <c r="M10" s="107"/>
    </row>
    <row r="11" spans="1:13" ht="22.5">
      <c r="A11" s="63"/>
      <c r="B11" s="79">
        <v>10</v>
      </c>
      <c r="C11" s="79">
        <v>10</v>
      </c>
      <c r="D11" s="126" t="s">
        <v>100</v>
      </c>
      <c r="E11" s="80" t="s">
        <v>6</v>
      </c>
      <c r="F11" s="81" t="s">
        <v>101</v>
      </c>
      <c r="G11" s="82"/>
      <c r="H11" s="2"/>
      <c r="I11" s="55" t="s">
        <v>7</v>
      </c>
      <c r="J11" s="54" t="s">
        <v>8</v>
      </c>
      <c r="K11" s="54" t="s">
        <v>9</v>
      </c>
      <c r="L11" s="55" t="s">
        <v>10</v>
      </c>
      <c r="M11" s="107"/>
    </row>
    <row r="12" spans="1:13">
      <c r="A12" s="63"/>
      <c r="B12" s="83"/>
      <c r="C12" s="83"/>
      <c r="D12" s="84"/>
      <c r="E12" s="84"/>
      <c r="F12" s="84"/>
      <c r="G12" s="84"/>
      <c r="H12" s="84"/>
      <c r="I12" s="4">
        <v>0</v>
      </c>
      <c r="J12" s="57" t="s">
        <v>11</v>
      </c>
      <c r="K12" s="57" t="s">
        <v>12</v>
      </c>
      <c r="L12" s="43">
        <f>I12*J12</f>
        <v>0</v>
      </c>
      <c r="M12" s="107"/>
    </row>
    <row r="13" spans="1:13" ht="22.5">
      <c r="A13" s="63"/>
      <c r="B13" s="63"/>
      <c r="C13" s="63"/>
      <c r="D13" s="63"/>
      <c r="E13" s="63"/>
      <c r="F13" s="63"/>
      <c r="G13" s="63"/>
      <c r="H13" s="63"/>
      <c r="I13" s="73" t="s">
        <v>13</v>
      </c>
      <c r="J13" s="54" t="s">
        <v>14</v>
      </c>
      <c r="K13" s="54" t="s">
        <v>9</v>
      </c>
      <c r="L13" s="55" t="s">
        <v>10</v>
      </c>
      <c r="M13" s="107"/>
    </row>
    <row r="14" spans="1:13">
      <c r="A14" s="63"/>
      <c r="B14" s="63"/>
      <c r="C14" s="63"/>
      <c r="D14" s="63"/>
      <c r="E14" s="63"/>
      <c r="F14" s="63"/>
      <c r="G14" s="63"/>
      <c r="H14" s="63"/>
      <c r="I14" s="61">
        <v>0</v>
      </c>
      <c r="J14" s="58">
        <v>1</v>
      </c>
      <c r="K14" s="58" t="s">
        <v>15</v>
      </c>
      <c r="L14" s="43">
        <f>I14*J14</f>
        <v>0</v>
      </c>
      <c r="M14" s="107"/>
    </row>
    <row r="15" spans="1:13" ht="22.5">
      <c r="A15" s="63"/>
      <c r="B15" s="63"/>
      <c r="C15" s="63"/>
      <c r="D15" s="63"/>
      <c r="E15" s="63"/>
      <c r="F15" s="63"/>
      <c r="G15" s="63"/>
      <c r="H15" s="63"/>
      <c r="I15" s="73" t="s">
        <v>16</v>
      </c>
      <c r="J15" s="54" t="s">
        <v>14</v>
      </c>
      <c r="K15" s="54" t="s">
        <v>9</v>
      </c>
      <c r="L15" s="55" t="s">
        <v>10</v>
      </c>
      <c r="M15" s="107"/>
    </row>
    <row r="16" spans="1:13" ht="15.75" thickBot="1">
      <c r="A16" s="63"/>
      <c r="B16" s="63"/>
      <c r="C16" s="63"/>
      <c r="D16" s="63"/>
      <c r="E16" s="63"/>
      <c r="F16" s="63"/>
      <c r="G16" s="63"/>
      <c r="H16" s="63"/>
      <c r="I16" s="62">
        <v>0</v>
      </c>
      <c r="J16" s="58">
        <v>1</v>
      </c>
      <c r="K16" s="58" t="s">
        <v>15</v>
      </c>
      <c r="L16" s="44">
        <f>I16*J16</f>
        <v>0</v>
      </c>
      <c r="M16" s="107"/>
    </row>
    <row r="17" spans="1:13" ht="15.75" thickBot="1">
      <c r="A17" s="63"/>
      <c r="B17" s="63"/>
      <c r="C17" s="63"/>
      <c r="D17" s="63"/>
      <c r="E17" s="63"/>
      <c r="F17" s="63"/>
      <c r="G17" s="63"/>
      <c r="H17" s="63"/>
      <c r="I17" s="63"/>
      <c r="J17" s="159" t="s">
        <v>17</v>
      </c>
      <c r="K17" s="159"/>
      <c r="L17" s="59">
        <f>L12+L14+L16</f>
        <v>0</v>
      </c>
      <c r="M17" s="107"/>
    </row>
    <row r="18" spans="1:13" ht="15.75" thickBot="1">
      <c r="A18" s="63"/>
      <c r="B18" s="63"/>
      <c r="C18" s="63"/>
      <c r="D18" s="63"/>
      <c r="E18" s="63"/>
      <c r="F18" s="63"/>
      <c r="G18" s="63"/>
      <c r="H18" s="63"/>
      <c r="I18" s="63"/>
      <c r="J18" s="110"/>
      <c r="K18" s="110"/>
      <c r="L18" s="111"/>
      <c r="M18" s="107"/>
    </row>
    <row r="19" spans="1:13" ht="15.75" thickBot="1">
      <c r="A19" s="63"/>
      <c r="B19" s="85" t="s">
        <v>21</v>
      </c>
      <c r="C19" s="86"/>
      <c r="D19" s="52"/>
      <c r="E19" s="52"/>
      <c r="F19" s="52"/>
      <c r="G19" s="52"/>
      <c r="H19" s="52"/>
      <c r="I19" s="52"/>
      <c r="J19" s="52"/>
      <c r="K19" s="52"/>
      <c r="L19" s="53"/>
      <c r="M19" s="107"/>
    </row>
    <row r="20" spans="1:13" ht="22.5">
      <c r="A20" s="63"/>
      <c r="B20" s="55" t="s">
        <v>2</v>
      </c>
      <c r="C20" s="152" t="s">
        <v>5</v>
      </c>
      <c r="D20" s="153"/>
      <c r="E20" s="87"/>
      <c r="F20" s="88"/>
      <c r="G20" s="88"/>
      <c r="H20" s="89"/>
      <c r="I20" s="55" t="s">
        <v>18</v>
      </c>
      <c r="J20" s="55" t="s">
        <v>19</v>
      </c>
      <c r="K20" s="54" t="s">
        <v>20</v>
      </c>
      <c r="L20" s="55" t="s">
        <v>10</v>
      </c>
      <c r="M20" s="107"/>
    </row>
    <row r="21" spans="1:13">
      <c r="A21" s="63"/>
      <c r="B21" s="90">
        <v>20</v>
      </c>
      <c r="C21" s="91" t="s">
        <v>22</v>
      </c>
      <c r="D21" s="92"/>
      <c r="E21" s="93"/>
      <c r="F21" s="81"/>
      <c r="G21" s="94"/>
      <c r="H21" s="95"/>
      <c r="I21" s="4">
        <v>0</v>
      </c>
      <c r="J21" s="47">
        <v>20</v>
      </c>
      <c r="K21" s="60" t="s">
        <v>23</v>
      </c>
      <c r="L21" s="46">
        <f t="shared" ref="L21:L24" si="0">I21*J21</f>
        <v>0</v>
      </c>
      <c r="M21" s="107"/>
    </row>
    <row r="22" spans="1:13">
      <c r="A22" s="63"/>
      <c r="B22" s="90">
        <f>B21+10</f>
        <v>30</v>
      </c>
      <c r="C22" s="160" t="s">
        <v>24</v>
      </c>
      <c r="D22" s="161"/>
      <c r="E22" s="161"/>
      <c r="F22" s="161"/>
      <c r="G22" s="161"/>
      <c r="H22" s="162"/>
      <c r="I22" s="4">
        <v>0</v>
      </c>
      <c r="J22" s="47">
        <v>10</v>
      </c>
      <c r="K22" s="60" t="s">
        <v>23</v>
      </c>
      <c r="L22" s="46">
        <f t="shared" si="0"/>
        <v>0</v>
      </c>
      <c r="M22" s="107"/>
    </row>
    <row r="23" spans="1:13">
      <c r="A23" s="63"/>
      <c r="B23" s="90">
        <f>B22+10</f>
        <v>40</v>
      </c>
      <c r="C23" s="96" t="s">
        <v>25</v>
      </c>
      <c r="D23" s="97"/>
      <c r="E23" s="98"/>
      <c r="F23" s="99"/>
      <c r="G23" s="100"/>
      <c r="H23" s="101"/>
      <c r="I23" s="4">
        <v>0</v>
      </c>
      <c r="J23" s="47">
        <v>10</v>
      </c>
      <c r="K23" s="60" t="s">
        <v>23</v>
      </c>
      <c r="L23" s="46">
        <f t="shared" si="0"/>
        <v>0</v>
      </c>
      <c r="M23" s="107"/>
    </row>
    <row r="24" spans="1:13">
      <c r="A24" s="63"/>
      <c r="B24" s="90">
        <v>50</v>
      </c>
      <c r="C24" s="96" t="s">
        <v>26</v>
      </c>
      <c r="D24" s="97"/>
      <c r="E24" s="98"/>
      <c r="F24" s="99"/>
      <c r="G24" s="100"/>
      <c r="H24" s="101"/>
      <c r="I24" s="4">
        <v>0</v>
      </c>
      <c r="J24" s="47">
        <v>10</v>
      </c>
      <c r="K24" s="60" t="s">
        <v>23</v>
      </c>
      <c r="L24" s="46">
        <f t="shared" si="0"/>
        <v>0</v>
      </c>
      <c r="M24" s="107"/>
    </row>
    <row r="25" spans="1:13" ht="15.75" thickBot="1">
      <c r="A25" s="63"/>
      <c r="B25" s="90">
        <v>60</v>
      </c>
      <c r="C25" s="160" t="s">
        <v>28</v>
      </c>
      <c r="D25" s="161"/>
      <c r="E25" s="161"/>
      <c r="F25" s="161"/>
      <c r="G25" s="100"/>
      <c r="H25" s="101"/>
      <c r="I25" s="5">
        <v>2752.62</v>
      </c>
      <c r="J25" s="47">
        <v>1</v>
      </c>
      <c r="K25" s="48" t="s">
        <v>29</v>
      </c>
      <c r="L25" s="46">
        <f>I25</f>
        <v>2752.62</v>
      </c>
      <c r="M25" s="107"/>
    </row>
    <row r="26" spans="1:13" ht="15.75" thickBot="1">
      <c r="A26" s="63"/>
      <c r="B26" s="83"/>
      <c r="C26" s="83"/>
      <c r="D26" s="63"/>
      <c r="E26" s="84"/>
      <c r="F26" s="84"/>
      <c r="G26" s="84"/>
      <c r="H26" s="84"/>
      <c r="I26" s="49"/>
      <c r="J26" s="50"/>
      <c r="K26" s="51" t="s">
        <v>30</v>
      </c>
      <c r="L26" s="8">
        <f>SUM(L21:L25)</f>
        <v>2752.62</v>
      </c>
      <c r="M26" s="107"/>
    </row>
    <row r="27" spans="1:13" ht="15.75" thickBot="1">
      <c r="A27" s="63"/>
      <c r="B27" s="83"/>
      <c r="C27" s="83"/>
      <c r="D27" s="63"/>
      <c r="E27" s="84"/>
      <c r="F27" s="84"/>
      <c r="G27" s="84"/>
      <c r="H27" s="84"/>
      <c r="I27" s="49"/>
      <c r="J27" s="50"/>
      <c r="K27" s="51"/>
      <c r="L27" s="3"/>
      <c r="M27" s="107"/>
    </row>
    <row r="28" spans="1:13" ht="15.75" thickBot="1">
      <c r="A28" s="63"/>
      <c r="B28" s="85" t="s">
        <v>32</v>
      </c>
      <c r="C28" s="86"/>
      <c r="D28" s="52"/>
      <c r="E28" s="52"/>
      <c r="F28" s="52"/>
      <c r="G28" s="52"/>
      <c r="H28" s="52"/>
      <c r="I28" s="52"/>
      <c r="J28" s="52"/>
      <c r="K28" s="52"/>
      <c r="L28" s="53"/>
      <c r="M28" s="107"/>
    </row>
    <row r="29" spans="1:13" ht="22.5">
      <c r="A29" s="63"/>
      <c r="B29" s="55" t="s">
        <v>2</v>
      </c>
      <c r="C29" s="152" t="s">
        <v>5</v>
      </c>
      <c r="D29" s="153"/>
      <c r="E29" s="153"/>
      <c r="F29" s="88"/>
      <c r="G29" s="88"/>
      <c r="H29" s="89"/>
      <c r="I29" s="54" t="s">
        <v>31</v>
      </c>
      <c r="J29" s="54" t="s">
        <v>14</v>
      </c>
      <c r="K29" s="54" t="s">
        <v>20</v>
      </c>
      <c r="L29" s="55" t="s">
        <v>10</v>
      </c>
      <c r="M29" s="107"/>
    </row>
    <row r="30" spans="1:13" ht="15.75" thickBot="1">
      <c r="A30" s="63"/>
      <c r="B30" s="90">
        <v>70</v>
      </c>
      <c r="C30" s="154" t="s">
        <v>33</v>
      </c>
      <c r="D30" s="155"/>
      <c r="E30" s="155"/>
      <c r="F30" s="155"/>
      <c r="G30" s="155"/>
      <c r="H30" s="156"/>
      <c r="I30" s="6">
        <v>1357.17</v>
      </c>
      <c r="J30" s="56">
        <v>1</v>
      </c>
      <c r="K30" s="48" t="s">
        <v>29</v>
      </c>
      <c r="L30" s="7">
        <f>$J30*ROUND((I30),2)</f>
        <v>1357.17</v>
      </c>
      <c r="M30" s="107"/>
    </row>
    <row r="31" spans="1:13" ht="15.75" thickBot="1">
      <c r="A31" s="63"/>
      <c r="B31" s="83"/>
      <c r="C31" s="83"/>
      <c r="D31" s="63"/>
      <c r="E31" s="84"/>
      <c r="F31" s="84"/>
      <c r="G31" s="84"/>
      <c r="H31" s="84"/>
      <c r="I31" s="49"/>
      <c r="J31" s="50"/>
      <c r="K31" s="51" t="s">
        <v>30</v>
      </c>
      <c r="L31" s="8">
        <f>SUM(L30:L30)</f>
        <v>1357.17</v>
      </c>
      <c r="M31" s="107"/>
    </row>
    <row r="32" spans="1:13" ht="15.75" thickBot="1">
      <c r="A32" s="63"/>
      <c r="B32" s="83"/>
      <c r="C32" s="83"/>
      <c r="D32" s="63"/>
      <c r="E32" s="84"/>
      <c r="F32" s="84"/>
      <c r="G32" s="84"/>
      <c r="H32" s="84"/>
      <c r="I32" s="49"/>
      <c r="J32" s="50"/>
      <c r="K32" s="50"/>
      <c r="L32" s="104"/>
      <c r="M32" s="107"/>
    </row>
    <row r="33" spans="1:13" ht="15.75" thickBot="1">
      <c r="A33" s="63"/>
      <c r="B33" s="85" t="s">
        <v>34</v>
      </c>
      <c r="C33" s="86"/>
      <c r="D33" s="52"/>
      <c r="E33" s="52"/>
      <c r="F33" s="52"/>
      <c r="G33" s="52"/>
      <c r="H33" s="52"/>
      <c r="I33" s="52"/>
      <c r="J33" s="52"/>
      <c r="K33" s="52"/>
      <c r="L33" s="53"/>
      <c r="M33" s="107"/>
    </row>
    <row r="34" spans="1:13" ht="22.5">
      <c r="A34" s="63"/>
      <c r="B34" s="55" t="s">
        <v>2</v>
      </c>
      <c r="C34" s="152" t="s">
        <v>5</v>
      </c>
      <c r="D34" s="153"/>
      <c r="E34" s="153"/>
      <c r="F34" s="88"/>
      <c r="G34" s="88"/>
      <c r="H34" s="89"/>
      <c r="I34" s="54" t="s">
        <v>31</v>
      </c>
      <c r="J34" s="54" t="s">
        <v>14</v>
      </c>
      <c r="K34" s="54" t="s">
        <v>20</v>
      </c>
      <c r="L34" s="55" t="s">
        <v>10</v>
      </c>
      <c r="M34" s="107"/>
    </row>
    <row r="35" spans="1:13" ht="15.75" thickBot="1">
      <c r="A35" s="63"/>
      <c r="B35" s="90">
        <v>80</v>
      </c>
      <c r="C35" s="154" t="s">
        <v>35</v>
      </c>
      <c r="D35" s="155"/>
      <c r="E35" s="155"/>
      <c r="F35" s="155"/>
      <c r="G35" s="155"/>
      <c r="H35" s="156"/>
      <c r="I35" s="6">
        <v>10178.799999999999</v>
      </c>
      <c r="J35" s="56">
        <v>1</v>
      </c>
      <c r="K35" s="48" t="s">
        <v>29</v>
      </c>
      <c r="L35" s="7">
        <f>$J35*ROUND((I35),2)</f>
        <v>10178.799999999999</v>
      </c>
      <c r="M35" s="107"/>
    </row>
    <row r="36" spans="1:13" ht="15.75" thickBot="1">
      <c r="A36" s="63"/>
      <c r="B36" s="83"/>
      <c r="C36" s="83"/>
      <c r="D36" s="63"/>
      <c r="E36" s="84"/>
      <c r="F36" s="84"/>
      <c r="G36" s="84"/>
      <c r="H36" s="84"/>
      <c r="I36" s="49"/>
      <c r="J36" s="50"/>
      <c r="K36" s="51" t="s">
        <v>30</v>
      </c>
      <c r="L36" s="8">
        <f>SUM(L35:L35)</f>
        <v>10178.799999999999</v>
      </c>
      <c r="M36" s="107"/>
    </row>
    <row r="37" spans="1:13" ht="15.75" thickBot="1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107"/>
    </row>
    <row r="38" spans="1:13" ht="16.5" thickBot="1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105" t="s">
        <v>36</v>
      </c>
      <c r="L38" s="9" t="str">
        <f>IF(OR(L12=0,L14=0,L16=0,L17=0),"",SUM(L17,L26,L31,L36))</f>
        <v/>
      </c>
      <c r="M38" s="107"/>
    </row>
    <row r="39" spans="1:1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107"/>
    </row>
  </sheetData>
  <sheetProtection password="EE07" sheet="1" objects="1" scenarios="1" selectLockedCells="1"/>
  <mergeCells count="10">
    <mergeCell ref="C29:E29"/>
    <mergeCell ref="C30:H30"/>
    <mergeCell ref="C34:E34"/>
    <mergeCell ref="C35:H35"/>
    <mergeCell ref="B7:D7"/>
    <mergeCell ref="F7:L7"/>
    <mergeCell ref="J17:K17"/>
    <mergeCell ref="C20:D20"/>
    <mergeCell ref="C22:H22"/>
    <mergeCell ref="C25:F25"/>
  </mergeCells>
  <conditionalFormatting sqref="D11">
    <cfRule type="duplicateValues" dxfId="0" priority="1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2FF55-5E9A-4EB1-A383-024A82AE9AFD}">
  <sheetPr>
    <pageSetUpPr fitToPage="1"/>
  </sheetPr>
  <dimension ref="A1:J17"/>
  <sheetViews>
    <sheetView zoomScaleNormal="100" workbookViewId="0">
      <selection activeCell="B5" sqref="B5:I5"/>
    </sheetView>
  </sheetViews>
  <sheetFormatPr baseColWidth="10" defaultColWidth="11.42578125" defaultRowHeight="12.75"/>
  <cols>
    <col min="1" max="1" width="2.140625" style="23" customWidth="1"/>
    <col min="2" max="2" width="2.85546875" style="23" customWidth="1"/>
    <col min="3" max="3" width="11.42578125" style="23" customWidth="1"/>
    <col min="4" max="4" width="13" style="23" customWidth="1"/>
    <col min="5" max="5" width="25" style="23" customWidth="1"/>
    <col min="6" max="6" width="10" style="23" customWidth="1"/>
    <col min="7" max="7" width="11.42578125" style="23"/>
    <col min="8" max="8" width="13.85546875" style="23" customWidth="1"/>
    <col min="9" max="9" width="9.85546875" style="23" customWidth="1"/>
    <col min="10" max="16384" width="11.42578125" style="23"/>
  </cols>
  <sheetData>
    <row r="1" spans="1:10">
      <c r="F1" s="209"/>
      <c r="G1" s="208" t="s">
        <v>116</v>
      </c>
    </row>
    <row r="2" spans="1:10">
      <c r="F2" s="207"/>
      <c r="G2" s="207" t="s">
        <v>117</v>
      </c>
    </row>
    <row r="3" spans="1:10">
      <c r="F3" s="206"/>
      <c r="G3" s="1" t="s">
        <v>38</v>
      </c>
    </row>
    <row r="4" spans="1:10">
      <c r="F4" s="206"/>
    </row>
    <row r="5" spans="1:10" ht="58.5" customHeight="1">
      <c r="A5" s="205"/>
      <c r="B5" s="204" t="s">
        <v>108</v>
      </c>
      <c r="C5" s="204"/>
      <c r="D5" s="204"/>
      <c r="E5" s="204"/>
      <c r="F5" s="204"/>
      <c r="G5" s="204"/>
      <c r="H5" s="204"/>
      <c r="I5" s="204"/>
    </row>
    <row r="6" spans="1:10" ht="12.75" customHeight="1" thickBot="1">
      <c r="A6" s="203"/>
      <c r="B6" s="203"/>
      <c r="C6" s="203"/>
      <c r="D6" s="203"/>
      <c r="E6" s="203"/>
      <c r="F6" s="203"/>
      <c r="G6" s="203"/>
      <c r="H6" s="203"/>
      <c r="I6" s="203"/>
      <c r="J6" s="203"/>
    </row>
    <row r="7" spans="1:10" ht="27" customHeight="1" thickBot="1">
      <c r="B7" s="200" t="s">
        <v>107</v>
      </c>
      <c r="C7" s="198"/>
      <c r="D7" s="202" t="s">
        <v>106</v>
      </c>
      <c r="E7" s="201" t="s">
        <v>105</v>
      </c>
      <c r="F7" s="200" t="s">
        <v>104</v>
      </c>
      <c r="G7" s="199"/>
      <c r="H7" s="199"/>
      <c r="I7" s="198"/>
    </row>
    <row r="8" spans="1:10" ht="27" customHeight="1">
      <c r="B8" s="197"/>
      <c r="C8" s="196"/>
      <c r="D8" s="195"/>
      <c r="E8" s="195"/>
      <c r="F8" s="194"/>
      <c r="G8" s="193"/>
      <c r="H8" s="193"/>
      <c r="I8" s="192"/>
    </row>
    <row r="9" spans="1:10" ht="27" customHeight="1">
      <c r="B9" s="189"/>
      <c r="C9" s="187"/>
      <c r="D9" s="191"/>
      <c r="E9" s="190"/>
      <c r="F9" s="189"/>
      <c r="G9" s="188"/>
      <c r="H9" s="188"/>
      <c r="I9" s="187"/>
    </row>
    <row r="10" spans="1:10" ht="27" customHeight="1">
      <c r="B10" s="189"/>
      <c r="C10" s="187"/>
      <c r="D10" s="191"/>
      <c r="E10" s="190"/>
      <c r="F10" s="189"/>
      <c r="G10" s="188"/>
      <c r="H10" s="188"/>
      <c r="I10" s="187"/>
    </row>
    <row r="11" spans="1:10" ht="39.75" customHeight="1">
      <c r="B11" s="189"/>
      <c r="C11" s="187"/>
      <c r="D11" s="191"/>
      <c r="E11" s="190"/>
      <c r="F11" s="189"/>
      <c r="G11" s="188"/>
      <c r="H11" s="188"/>
      <c r="I11" s="187"/>
    </row>
    <row r="12" spans="1:10" ht="27" customHeight="1">
      <c r="B12" s="189"/>
      <c r="C12" s="187"/>
      <c r="D12" s="191"/>
      <c r="E12" s="190"/>
      <c r="F12" s="189"/>
      <c r="G12" s="188"/>
      <c r="H12" s="188"/>
      <c r="I12" s="187"/>
    </row>
    <row r="13" spans="1:10" ht="27" customHeight="1">
      <c r="B13" s="189"/>
      <c r="C13" s="187"/>
      <c r="D13" s="191"/>
      <c r="E13" s="190"/>
      <c r="F13" s="189"/>
      <c r="G13" s="188"/>
      <c r="H13" s="188"/>
      <c r="I13" s="187"/>
    </row>
    <row r="14" spans="1:10" ht="27" customHeight="1">
      <c r="B14" s="189"/>
      <c r="C14" s="187"/>
      <c r="D14" s="191"/>
      <c r="E14" s="190"/>
      <c r="F14" s="189"/>
      <c r="G14" s="188"/>
      <c r="H14" s="188"/>
      <c r="I14" s="187"/>
    </row>
    <row r="15" spans="1:10" ht="27" customHeight="1" thickBot="1">
      <c r="B15" s="184"/>
      <c r="C15" s="182"/>
      <c r="D15" s="186"/>
      <c r="E15" s="185"/>
      <c r="F15" s="184"/>
      <c r="G15" s="183"/>
      <c r="H15" s="183"/>
      <c r="I15" s="182"/>
    </row>
    <row r="17" spans="2:3" ht="23.25">
      <c r="B17" s="181" t="s">
        <v>103</v>
      </c>
      <c r="C17" s="180" t="s">
        <v>102</v>
      </c>
    </row>
  </sheetData>
  <sheetProtection password="EE07" sheet="1" objects="1" scenarios="1" selectLockedCells="1" selectUnlockedCells="1"/>
  <mergeCells count="19">
    <mergeCell ref="B13:C13"/>
    <mergeCell ref="F13:I13"/>
    <mergeCell ref="B14:C14"/>
    <mergeCell ref="F14:I14"/>
    <mergeCell ref="B15:C15"/>
    <mergeCell ref="F15:I15"/>
    <mergeCell ref="B10:C10"/>
    <mergeCell ref="F10:I10"/>
    <mergeCell ref="B11:C11"/>
    <mergeCell ref="F11:I11"/>
    <mergeCell ref="B12:C12"/>
    <mergeCell ref="F12:I12"/>
    <mergeCell ref="B9:C9"/>
    <mergeCell ref="F9:I9"/>
    <mergeCell ref="B5:I5"/>
    <mergeCell ref="B7:C7"/>
    <mergeCell ref="F7:I7"/>
    <mergeCell ref="B8:C8"/>
    <mergeCell ref="F8:I8"/>
  </mergeCells>
  <pageMargins left="0.7" right="0.7" top="0.75" bottom="0.75" header="0.3" footer="0.3"/>
  <pageSetup scale="7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43190-DC19-454D-B361-F1FC8FF3E3D5}">
  <sheetPr>
    <pageSetUpPr fitToPage="1"/>
  </sheetPr>
  <dimension ref="B1:AA7"/>
  <sheetViews>
    <sheetView zoomScaleNormal="100" workbookViewId="0">
      <selection activeCell="H3" sqref="H3"/>
    </sheetView>
  </sheetViews>
  <sheetFormatPr baseColWidth="10" defaultColWidth="11.42578125" defaultRowHeight="12.75"/>
  <cols>
    <col min="1" max="1" width="2" style="23" bestFit="1" customWidth="1"/>
    <col min="2" max="2" width="8.140625" style="23" customWidth="1"/>
    <col min="3" max="8" width="11.42578125" style="23"/>
    <col min="9" max="9" width="22.85546875" style="23" customWidth="1"/>
    <col min="10" max="10" width="14.140625" style="23" customWidth="1"/>
    <col min="11" max="26" width="11.42578125" style="23"/>
    <col min="27" max="27" width="15.7109375" style="23" customWidth="1"/>
    <col min="28" max="16384" width="11.42578125" style="23"/>
  </cols>
  <sheetData>
    <row r="1" spans="2:27">
      <c r="G1" s="209"/>
      <c r="H1" s="208" t="s">
        <v>116</v>
      </c>
      <c r="AA1" s="23" t="s">
        <v>115</v>
      </c>
    </row>
    <row r="2" spans="2:27">
      <c r="G2" s="207"/>
      <c r="H2" s="207" t="s">
        <v>117</v>
      </c>
      <c r="AA2" s="23" t="s">
        <v>114</v>
      </c>
    </row>
    <row r="3" spans="2:27">
      <c r="G3" s="206"/>
      <c r="H3" s="1" t="s">
        <v>38</v>
      </c>
      <c r="AA3" s="23" t="s">
        <v>113</v>
      </c>
    </row>
    <row r="4" spans="2:27">
      <c r="G4" s="206"/>
      <c r="AA4" s="23" t="s">
        <v>112</v>
      </c>
    </row>
    <row r="5" spans="2:27" ht="58.5" customHeight="1">
      <c r="B5" s="205"/>
      <c r="E5" s="204" t="s">
        <v>111</v>
      </c>
      <c r="F5" s="204"/>
      <c r="G5" s="204"/>
      <c r="H5" s="204"/>
      <c r="I5" s="212"/>
    </row>
    <row r="6" spans="2:27" ht="30" customHeight="1">
      <c r="B6" s="211" t="s">
        <v>110</v>
      </c>
      <c r="C6" s="211"/>
      <c r="D6" s="211"/>
      <c r="E6" s="211"/>
      <c r="F6" s="211"/>
      <c r="G6" s="211"/>
      <c r="H6" s="211"/>
      <c r="I6" s="211"/>
    </row>
    <row r="7" spans="2:27" ht="138" customHeight="1">
      <c r="B7" s="210" t="s">
        <v>109</v>
      </c>
      <c r="C7" s="210"/>
      <c r="D7" s="210"/>
      <c r="E7" s="210"/>
      <c r="F7" s="210"/>
      <c r="G7" s="210"/>
      <c r="H7" s="210"/>
      <c r="I7" s="210"/>
      <c r="J7" s="210"/>
    </row>
  </sheetData>
  <sheetProtection password="EE07" sheet="1" objects="1" scenarios="1" selectLockedCells="1" selectUnlockedCells="1"/>
  <mergeCells count="3">
    <mergeCell ref="E5:H5"/>
    <mergeCell ref="B6:I6"/>
    <mergeCell ref="B7:J7"/>
  </mergeCells>
  <pageMargins left="0.23622047244094491" right="0.23622047244094491" top="0.74803149606299213" bottom="0.74803149606299213" header="0.31496062992125984" footer="0.31496062992125984"/>
  <pageSetup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6E82F-0AB8-497B-B26B-544DBB0A7CE2}">
  <dimension ref="A1:C19"/>
  <sheetViews>
    <sheetView workbookViewId="0">
      <selection activeCell="C4" sqref="C4"/>
    </sheetView>
  </sheetViews>
  <sheetFormatPr baseColWidth="10" defaultRowHeight="15"/>
  <cols>
    <col min="1" max="1" width="93.7109375" customWidth="1"/>
    <col min="2" max="2" width="22.140625" customWidth="1"/>
    <col min="3" max="3" width="12" bestFit="1" customWidth="1"/>
  </cols>
  <sheetData>
    <row r="1" spans="1:3">
      <c r="A1" s="143" t="s">
        <v>55</v>
      </c>
      <c r="B1" s="144"/>
      <c r="C1" s="145"/>
    </row>
    <row r="2" spans="1:3" ht="15.75" thickBot="1">
      <c r="A2" s="146"/>
      <c r="B2" s="147"/>
      <c r="C2" s="148"/>
    </row>
    <row r="3" spans="1:3" ht="16.5" thickBot="1">
      <c r="A3" s="31" t="s">
        <v>56</v>
      </c>
      <c r="B3" s="32" t="s">
        <v>5</v>
      </c>
      <c r="C3" s="32" t="s">
        <v>57</v>
      </c>
    </row>
    <row r="4" spans="1:3" ht="15.75">
      <c r="A4" s="33" t="s">
        <v>58</v>
      </c>
      <c r="B4" s="34" t="s">
        <v>59</v>
      </c>
      <c r="C4" s="35">
        <v>0</v>
      </c>
    </row>
    <row r="5" spans="1:3" ht="15.75">
      <c r="A5" s="33" t="s">
        <v>60</v>
      </c>
      <c r="B5" s="34" t="s">
        <v>59</v>
      </c>
      <c r="C5" s="35">
        <v>0</v>
      </c>
    </row>
    <row r="6" spans="1:3" ht="15.75">
      <c r="A6" s="33" t="s">
        <v>61</v>
      </c>
      <c r="B6" s="34" t="s">
        <v>59</v>
      </c>
      <c r="C6" s="35">
        <v>0</v>
      </c>
    </row>
    <row r="7" spans="1:3" ht="15.75">
      <c r="A7" s="33" t="s">
        <v>62</v>
      </c>
      <c r="B7" s="34" t="s">
        <v>59</v>
      </c>
      <c r="C7" s="35">
        <v>0</v>
      </c>
    </row>
    <row r="8" spans="1:3" ht="15.75">
      <c r="A8" s="33" t="s">
        <v>63</v>
      </c>
      <c r="B8" s="34" t="s">
        <v>59</v>
      </c>
      <c r="C8" s="35">
        <v>0</v>
      </c>
    </row>
    <row r="9" spans="1:3" ht="15.75">
      <c r="A9" s="33" t="s">
        <v>64</v>
      </c>
      <c r="B9" s="34" t="s">
        <v>59</v>
      </c>
      <c r="C9" s="35">
        <v>0</v>
      </c>
    </row>
    <row r="10" spans="1:3" ht="15.75">
      <c r="A10" s="33" t="s">
        <v>65</v>
      </c>
      <c r="B10" s="34" t="s">
        <v>59</v>
      </c>
      <c r="C10" s="35">
        <v>0</v>
      </c>
    </row>
    <row r="11" spans="1:3" ht="15.75">
      <c r="A11" s="33" t="s">
        <v>66</v>
      </c>
      <c r="B11" s="34" t="s">
        <v>59</v>
      </c>
      <c r="C11" s="35">
        <v>0</v>
      </c>
    </row>
    <row r="12" spans="1:3" ht="16.5" thickBot="1">
      <c r="A12" s="36" t="s">
        <v>67</v>
      </c>
      <c r="B12" s="37" t="s">
        <v>59</v>
      </c>
      <c r="C12" s="38">
        <v>0</v>
      </c>
    </row>
    <row r="13" spans="1:3" ht="15.75" thickBot="1">
      <c r="A13" s="39"/>
      <c r="B13" s="40"/>
      <c r="C13" s="41"/>
    </row>
    <row r="14" spans="1:3" ht="16.5" thickBot="1">
      <c r="A14" s="149" t="s">
        <v>68</v>
      </c>
      <c r="B14" s="150"/>
      <c r="C14" s="151"/>
    </row>
    <row r="15" spans="1:3" ht="15.75">
      <c r="A15" s="35" t="s">
        <v>69</v>
      </c>
      <c r="B15" s="35" t="s">
        <v>70</v>
      </c>
      <c r="C15" s="35">
        <v>0</v>
      </c>
    </row>
    <row r="16" spans="1:3" ht="16.5" thickBot="1">
      <c r="A16" s="35" t="s">
        <v>71</v>
      </c>
      <c r="B16" s="35" t="s">
        <v>70</v>
      </c>
      <c r="C16" s="35">
        <v>0</v>
      </c>
    </row>
    <row r="17" spans="1:3" ht="16.5" thickBot="1">
      <c r="A17" s="149" t="s">
        <v>72</v>
      </c>
      <c r="B17" s="150"/>
      <c r="C17" s="151"/>
    </row>
    <row r="18" spans="1:3" ht="15.75">
      <c r="A18" s="35" t="s">
        <v>73</v>
      </c>
      <c r="B18" s="35" t="s">
        <v>74</v>
      </c>
      <c r="C18" s="35">
        <v>0</v>
      </c>
    </row>
    <row r="19" spans="1:3" ht="15.75">
      <c r="A19" s="35" t="s">
        <v>75</v>
      </c>
      <c r="B19" s="35" t="s">
        <v>74</v>
      </c>
      <c r="C19" s="35">
        <v>0</v>
      </c>
    </row>
  </sheetData>
  <sheetProtection password="EE07" sheet="1" objects="1" scenarios="1" selectLockedCells="1"/>
  <mergeCells count="3">
    <mergeCell ref="A1:C2"/>
    <mergeCell ref="A14:C14"/>
    <mergeCell ref="A17:C1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DE500-8ABC-4DC0-8167-8580612B0A78}">
  <dimension ref="A1:L50"/>
  <sheetViews>
    <sheetView showGridLines="0" workbookViewId="0">
      <selection activeCell="H13" sqref="H13"/>
    </sheetView>
  </sheetViews>
  <sheetFormatPr baseColWidth="10" defaultRowHeight="15"/>
  <cols>
    <col min="7" max="7" width="21.140625" customWidth="1"/>
    <col min="8" max="8" width="22.85546875" customWidth="1"/>
    <col min="11" max="11" width="21" customWidth="1"/>
  </cols>
  <sheetData>
    <row r="1" spans="1:12">
      <c r="A1" s="63"/>
      <c r="B1" s="63"/>
      <c r="C1" s="63"/>
      <c r="D1" s="63"/>
      <c r="E1" s="63"/>
      <c r="F1" s="63"/>
      <c r="G1" s="63"/>
      <c r="H1" s="63"/>
      <c r="I1" s="64"/>
      <c r="J1" s="64"/>
      <c r="K1" s="65"/>
      <c r="L1" s="107"/>
    </row>
    <row r="2" spans="1:12">
      <c r="A2" s="63"/>
      <c r="B2" s="63"/>
      <c r="C2" s="63"/>
      <c r="D2" s="63"/>
      <c r="E2" s="63"/>
      <c r="F2" s="63"/>
      <c r="G2" s="63"/>
      <c r="H2" s="66" t="s">
        <v>116</v>
      </c>
      <c r="I2" s="67"/>
      <c r="J2" s="67"/>
      <c r="K2" s="67"/>
      <c r="L2" s="107"/>
    </row>
    <row r="3" spans="1:12">
      <c r="A3" s="63"/>
      <c r="B3" s="63"/>
      <c r="C3" s="63"/>
      <c r="D3" s="63"/>
      <c r="E3" s="63"/>
      <c r="F3" s="63"/>
      <c r="G3" s="63"/>
      <c r="H3" s="67" t="str">
        <f>'[1]FS Globale'!$E$3</f>
        <v xml:space="preserve">Appel de propositions : </v>
      </c>
      <c r="I3" s="68"/>
      <c r="J3" s="68"/>
      <c r="K3" s="63"/>
      <c r="L3" s="107"/>
    </row>
    <row r="4" spans="1:12">
      <c r="A4" s="63"/>
      <c r="B4" s="63"/>
      <c r="C4" s="63"/>
      <c r="D4" s="63"/>
      <c r="E4" s="63"/>
      <c r="F4" s="63"/>
      <c r="G4" s="63"/>
      <c r="H4" s="63" t="s">
        <v>38</v>
      </c>
      <c r="I4" s="68"/>
      <c r="J4" s="68"/>
      <c r="K4" s="63"/>
      <c r="L4" s="107"/>
    </row>
    <row r="5" spans="1:12">
      <c r="A5" s="63"/>
      <c r="B5" s="63"/>
      <c r="C5" s="63"/>
      <c r="D5" s="63"/>
      <c r="E5" s="63"/>
      <c r="F5" s="63"/>
      <c r="G5" s="63"/>
      <c r="H5" s="63"/>
      <c r="I5" s="68"/>
      <c r="J5" s="68"/>
      <c r="K5" s="63"/>
      <c r="L5" s="107"/>
    </row>
    <row r="6" spans="1:12" ht="15.75" thickBot="1">
      <c r="A6" s="69" t="s">
        <v>49</v>
      </c>
      <c r="B6" s="69"/>
      <c r="C6" s="69"/>
      <c r="D6" s="69"/>
      <c r="E6" s="69"/>
      <c r="F6" s="69"/>
      <c r="G6" s="69"/>
      <c r="H6" s="69"/>
      <c r="I6" s="68"/>
      <c r="J6" s="68"/>
      <c r="K6" s="70"/>
      <c r="L6" s="107"/>
    </row>
    <row r="7" spans="1:12">
      <c r="A7" s="157"/>
      <c r="B7" s="157"/>
      <c r="C7" s="157"/>
      <c r="D7" s="67"/>
      <c r="E7" s="158"/>
      <c r="F7" s="158"/>
      <c r="G7" s="158"/>
      <c r="H7" s="158"/>
      <c r="I7" s="158"/>
      <c r="J7" s="158"/>
      <c r="K7" s="158"/>
      <c r="L7" s="107"/>
    </row>
    <row r="8" spans="1:12">
      <c r="A8" s="71" t="s">
        <v>0</v>
      </c>
      <c r="B8" s="71"/>
      <c r="C8" s="67"/>
      <c r="D8" s="67"/>
      <c r="E8" s="72"/>
      <c r="F8" s="72"/>
      <c r="G8" s="72"/>
      <c r="H8" s="72"/>
      <c r="I8" s="72"/>
      <c r="J8" s="72"/>
      <c r="K8" s="72"/>
      <c r="L8" s="107"/>
    </row>
    <row r="9" spans="1:12">
      <c r="A9" s="71"/>
      <c r="B9" s="71"/>
      <c r="C9" s="67"/>
      <c r="D9" s="67"/>
      <c r="E9" s="72"/>
      <c r="F9" s="72"/>
      <c r="G9" s="72"/>
      <c r="H9" s="72"/>
      <c r="I9" s="72"/>
      <c r="J9" s="72"/>
      <c r="K9" s="72"/>
      <c r="L9" s="107"/>
    </row>
    <row r="10" spans="1:12">
      <c r="A10" s="165" t="s">
        <v>1</v>
      </c>
      <c r="B10" s="165" t="s">
        <v>2</v>
      </c>
      <c r="C10" s="165" t="s">
        <v>3</v>
      </c>
      <c r="D10" s="165" t="s">
        <v>4</v>
      </c>
      <c r="E10" s="171" t="s">
        <v>5</v>
      </c>
      <c r="F10" s="172"/>
      <c r="G10" s="172"/>
      <c r="H10" s="77"/>
      <c r="I10" s="76"/>
      <c r="J10" s="76"/>
      <c r="K10" s="78"/>
      <c r="L10" s="107"/>
    </row>
    <row r="11" spans="1:12">
      <c r="A11" s="167"/>
      <c r="B11" s="167"/>
      <c r="C11" s="167"/>
      <c r="D11" s="167"/>
      <c r="E11" s="173"/>
      <c r="F11" s="174"/>
      <c r="G11" s="174"/>
      <c r="H11" s="165" t="s">
        <v>7</v>
      </c>
      <c r="I11" s="163" t="s">
        <v>8</v>
      </c>
      <c r="J11" s="163" t="s">
        <v>9</v>
      </c>
      <c r="K11" s="165" t="s">
        <v>10</v>
      </c>
      <c r="L11" s="107"/>
    </row>
    <row r="12" spans="1:12">
      <c r="A12" s="166"/>
      <c r="B12" s="166"/>
      <c r="C12" s="166"/>
      <c r="D12" s="166"/>
      <c r="E12" s="175"/>
      <c r="F12" s="176"/>
      <c r="G12" s="176"/>
      <c r="H12" s="166"/>
      <c r="I12" s="164"/>
      <c r="J12" s="164"/>
      <c r="K12" s="166"/>
      <c r="L12" s="107"/>
    </row>
    <row r="13" spans="1:12" ht="15" customHeight="1">
      <c r="A13" s="119">
        <v>10</v>
      </c>
      <c r="B13" s="79">
        <v>10</v>
      </c>
      <c r="C13" s="112" t="s">
        <v>76</v>
      </c>
      <c r="D13" s="80" t="s">
        <v>6</v>
      </c>
      <c r="E13" s="168" t="s">
        <v>77</v>
      </c>
      <c r="F13" s="169"/>
      <c r="G13" s="170"/>
      <c r="H13" s="61">
        <v>0</v>
      </c>
      <c r="I13" s="57" t="s">
        <v>11</v>
      </c>
      <c r="J13" s="57" t="s">
        <v>12</v>
      </c>
      <c r="K13" s="43">
        <f>H13*I13</f>
        <v>0</v>
      </c>
      <c r="L13" s="107"/>
    </row>
    <row r="14" spans="1:12" ht="30.75" customHeight="1">
      <c r="A14" s="119">
        <f>A13+10</f>
        <v>20</v>
      </c>
      <c r="B14" s="79">
        <v>10</v>
      </c>
      <c r="C14" s="112" t="s">
        <v>76</v>
      </c>
      <c r="D14" s="80" t="s">
        <v>6</v>
      </c>
      <c r="E14" s="168" t="s">
        <v>78</v>
      </c>
      <c r="F14" s="169"/>
      <c r="G14" s="170"/>
      <c r="H14" s="61">
        <v>0</v>
      </c>
      <c r="I14" s="57" t="s">
        <v>11</v>
      </c>
      <c r="J14" s="57" t="s">
        <v>12</v>
      </c>
      <c r="K14" s="43">
        <f>H14*I14</f>
        <v>0</v>
      </c>
      <c r="L14" s="107"/>
    </row>
    <row r="15" spans="1:12" ht="15.75" customHeight="1" thickBot="1">
      <c r="A15" s="119">
        <f t="shared" ref="A15" si="0">A14+10</f>
        <v>30</v>
      </c>
      <c r="B15" s="122">
        <v>10</v>
      </c>
      <c r="C15" s="118" t="s">
        <v>79</v>
      </c>
      <c r="D15" s="80" t="s">
        <v>6</v>
      </c>
      <c r="E15" s="168" t="s">
        <v>80</v>
      </c>
      <c r="F15" s="169"/>
      <c r="G15" s="170"/>
      <c r="H15" s="61">
        <v>0</v>
      </c>
      <c r="I15" s="57" t="s">
        <v>11</v>
      </c>
      <c r="J15" s="57" t="s">
        <v>12</v>
      </c>
      <c r="K15" s="43">
        <f t="shared" ref="K15" si="1">H15*I15</f>
        <v>0</v>
      </c>
      <c r="L15" s="107"/>
    </row>
    <row r="16" spans="1:12" ht="15.75" thickBot="1">
      <c r="A16" s="177" t="s">
        <v>30</v>
      </c>
      <c r="B16" s="177"/>
      <c r="C16" s="177"/>
      <c r="D16" s="177"/>
      <c r="E16" s="177"/>
      <c r="F16" s="177"/>
      <c r="G16" s="177"/>
      <c r="H16" s="177"/>
      <c r="I16" s="177"/>
      <c r="J16" s="178"/>
      <c r="K16" s="42">
        <f>SUM(K13:K15)</f>
        <v>0</v>
      </c>
      <c r="L16" s="107"/>
    </row>
    <row r="17" spans="1:12" ht="22.5">
      <c r="A17" s="120"/>
      <c r="B17" s="115"/>
      <c r="C17" s="115"/>
      <c r="D17" s="115"/>
      <c r="E17" s="115"/>
      <c r="F17" s="115"/>
      <c r="G17" s="115"/>
      <c r="H17" s="55" t="s">
        <v>13</v>
      </c>
      <c r="I17" s="54" t="s">
        <v>14</v>
      </c>
      <c r="J17" s="54" t="s">
        <v>9</v>
      </c>
      <c r="K17" s="55" t="s">
        <v>10</v>
      </c>
      <c r="L17" s="107"/>
    </row>
    <row r="18" spans="1:12" ht="15" customHeight="1">
      <c r="A18" s="119">
        <v>10</v>
      </c>
      <c r="B18" s="79">
        <v>10</v>
      </c>
      <c r="C18" s="112" t="s">
        <v>76</v>
      </c>
      <c r="D18" s="80" t="s">
        <v>6</v>
      </c>
      <c r="E18" s="168" t="s">
        <v>77</v>
      </c>
      <c r="F18" s="169"/>
      <c r="G18" s="170"/>
      <c r="H18" s="61">
        <v>0</v>
      </c>
      <c r="I18" s="58">
        <v>1</v>
      </c>
      <c r="J18" s="58" t="s">
        <v>15</v>
      </c>
      <c r="K18" s="43">
        <f>H18*I18</f>
        <v>0</v>
      </c>
      <c r="L18" s="107"/>
    </row>
    <row r="19" spans="1:12" ht="25.5" customHeight="1">
      <c r="A19" s="119">
        <f>A18+10</f>
        <v>20</v>
      </c>
      <c r="B19" s="79">
        <v>10</v>
      </c>
      <c r="C19" s="112" t="s">
        <v>76</v>
      </c>
      <c r="D19" s="80" t="s">
        <v>6</v>
      </c>
      <c r="E19" s="168" t="s">
        <v>78</v>
      </c>
      <c r="F19" s="169"/>
      <c r="G19" s="170"/>
      <c r="H19" s="61">
        <v>0</v>
      </c>
      <c r="I19" s="58">
        <v>1</v>
      </c>
      <c r="J19" s="58" t="s">
        <v>15</v>
      </c>
      <c r="K19" s="43">
        <f>H19*I19</f>
        <v>0</v>
      </c>
      <c r="L19" s="107"/>
    </row>
    <row r="20" spans="1:12" ht="15.75" customHeight="1" thickBot="1">
      <c r="A20" s="119">
        <f t="shared" ref="A20" si="2">A19+10</f>
        <v>30</v>
      </c>
      <c r="B20" s="122">
        <v>10</v>
      </c>
      <c r="C20" s="118" t="s">
        <v>79</v>
      </c>
      <c r="D20" s="80" t="s">
        <v>6</v>
      </c>
      <c r="E20" s="168" t="s">
        <v>80</v>
      </c>
      <c r="F20" s="169"/>
      <c r="G20" s="170"/>
      <c r="H20" s="61">
        <v>0</v>
      </c>
      <c r="I20" s="58">
        <v>1</v>
      </c>
      <c r="J20" s="58" t="s">
        <v>15</v>
      </c>
      <c r="K20" s="43">
        <f t="shared" ref="K20" si="3">H20*I20</f>
        <v>0</v>
      </c>
      <c r="L20" s="107"/>
    </row>
    <row r="21" spans="1:12" ht="15.75" thickBot="1">
      <c r="A21" s="177" t="s">
        <v>30</v>
      </c>
      <c r="B21" s="177"/>
      <c r="C21" s="177"/>
      <c r="D21" s="177"/>
      <c r="E21" s="177"/>
      <c r="F21" s="177"/>
      <c r="G21" s="177"/>
      <c r="H21" s="177"/>
      <c r="I21" s="177"/>
      <c r="J21" s="178"/>
      <c r="K21" s="42">
        <f>SUM(K18:K20)</f>
        <v>0</v>
      </c>
      <c r="L21" s="107"/>
    </row>
    <row r="22" spans="1:12" ht="22.5">
      <c r="A22" s="114"/>
      <c r="B22" s="116"/>
      <c r="C22" s="116"/>
      <c r="D22" s="116"/>
      <c r="E22" s="116"/>
      <c r="F22" s="116"/>
      <c r="G22" s="117"/>
      <c r="H22" s="73" t="s">
        <v>16</v>
      </c>
      <c r="I22" s="54" t="s">
        <v>14</v>
      </c>
      <c r="J22" s="54" t="s">
        <v>9</v>
      </c>
      <c r="K22" s="55" t="s">
        <v>10</v>
      </c>
      <c r="L22" s="107"/>
    </row>
    <row r="23" spans="1:12" ht="15" customHeight="1">
      <c r="A23" s="119">
        <v>10</v>
      </c>
      <c r="B23" s="79">
        <v>10</v>
      </c>
      <c r="C23" s="112" t="s">
        <v>76</v>
      </c>
      <c r="D23" s="80" t="s">
        <v>6</v>
      </c>
      <c r="E23" s="168" t="s">
        <v>77</v>
      </c>
      <c r="F23" s="169"/>
      <c r="G23" s="170"/>
      <c r="H23" s="61">
        <v>0</v>
      </c>
      <c r="I23" s="58">
        <v>1</v>
      </c>
      <c r="J23" s="58" t="s">
        <v>15</v>
      </c>
      <c r="K23" s="43">
        <f>H23*I23</f>
        <v>0</v>
      </c>
      <c r="L23" s="107"/>
    </row>
    <row r="24" spans="1:12" ht="27" customHeight="1">
      <c r="A24" s="119">
        <f>A23+10</f>
        <v>20</v>
      </c>
      <c r="B24" s="79">
        <v>10</v>
      </c>
      <c r="C24" s="112" t="s">
        <v>76</v>
      </c>
      <c r="D24" s="80" t="s">
        <v>6</v>
      </c>
      <c r="E24" s="168" t="s">
        <v>78</v>
      </c>
      <c r="F24" s="169"/>
      <c r="G24" s="170"/>
      <c r="H24" s="61">
        <v>0</v>
      </c>
      <c r="I24" s="58">
        <v>1</v>
      </c>
      <c r="J24" s="58" t="s">
        <v>15</v>
      </c>
      <c r="K24" s="43">
        <f>H24*I24</f>
        <v>0</v>
      </c>
      <c r="L24" s="107"/>
    </row>
    <row r="25" spans="1:12" ht="15.75" customHeight="1" thickBot="1">
      <c r="A25" s="119">
        <f t="shared" ref="A25" si="4">A24+10</f>
        <v>30</v>
      </c>
      <c r="B25" s="122">
        <v>10</v>
      </c>
      <c r="C25" s="118" t="s">
        <v>79</v>
      </c>
      <c r="D25" s="80" t="s">
        <v>6</v>
      </c>
      <c r="E25" s="168" t="s">
        <v>80</v>
      </c>
      <c r="F25" s="169"/>
      <c r="G25" s="170"/>
      <c r="H25" s="61">
        <v>0</v>
      </c>
      <c r="I25" s="58">
        <v>1</v>
      </c>
      <c r="J25" s="58" t="s">
        <v>15</v>
      </c>
      <c r="K25" s="43">
        <f t="shared" ref="K25" si="5">H25*I25</f>
        <v>0</v>
      </c>
      <c r="L25" s="107"/>
    </row>
    <row r="26" spans="1:12" ht="15.75" thickBot="1">
      <c r="A26" s="177" t="s">
        <v>30</v>
      </c>
      <c r="B26" s="177"/>
      <c r="C26" s="177"/>
      <c r="D26" s="177"/>
      <c r="E26" s="177"/>
      <c r="F26" s="177"/>
      <c r="G26" s="177"/>
      <c r="H26" s="177"/>
      <c r="I26" s="177"/>
      <c r="J26" s="178"/>
      <c r="K26" s="42">
        <f>SUM(K23:K25)</f>
        <v>0</v>
      </c>
      <c r="L26" s="107"/>
    </row>
    <row r="27" spans="1:12" ht="15.75" thickBot="1">
      <c r="A27" s="63"/>
      <c r="B27" s="63"/>
      <c r="C27" s="63"/>
      <c r="D27" s="63"/>
      <c r="E27" s="63"/>
      <c r="F27" s="63"/>
      <c r="G27" s="63"/>
      <c r="H27" s="63"/>
      <c r="I27" s="159" t="s">
        <v>17</v>
      </c>
      <c r="J27" s="159"/>
      <c r="K27" s="121">
        <f>SUM(K16,K21,K26)</f>
        <v>0</v>
      </c>
      <c r="L27" s="107"/>
    </row>
    <row r="28" spans="1:12" ht="15.75" thickBot="1">
      <c r="A28" s="83"/>
      <c r="B28" s="83"/>
      <c r="C28" s="84"/>
      <c r="D28" s="84"/>
      <c r="E28" s="84"/>
      <c r="F28" s="84"/>
      <c r="G28" s="84"/>
      <c r="H28" s="49"/>
      <c r="I28" s="50"/>
      <c r="J28" s="51"/>
      <c r="K28" s="3"/>
      <c r="L28" s="107"/>
    </row>
    <row r="29" spans="1:12" ht="15.75" thickBot="1">
      <c r="A29" s="85" t="s">
        <v>21</v>
      </c>
      <c r="B29" s="86"/>
      <c r="C29" s="52"/>
      <c r="D29" s="52"/>
      <c r="E29" s="52"/>
      <c r="F29" s="52"/>
      <c r="G29" s="52"/>
      <c r="H29" s="52"/>
      <c r="I29" s="52"/>
      <c r="J29" s="52"/>
      <c r="K29" s="53"/>
      <c r="L29" s="107"/>
    </row>
    <row r="30" spans="1:12" ht="22.5">
      <c r="A30" s="55" t="s">
        <v>2</v>
      </c>
      <c r="B30" s="152" t="s">
        <v>5</v>
      </c>
      <c r="C30" s="153"/>
      <c r="D30" s="87"/>
      <c r="E30" s="88"/>
      <c r="F30" s="88"/>
      <c r="G30" s="89"/>
      <c r="H30" s="55" t="s">
        <v>18</v>
      </c>
      <c r="I30" s="55" t="s">
        <v>19</v>
      </c>
      <c r="J30" s="54" t="s">
        <v>20</v>
      </c>
      <c r="K30" s="55" t="s">
        <v>10</v>
      </c>
      <c r="L30" s="107"/>
    </row>
    <row r="31" spans="1:12">
      <c r="A31" s="90">
        <v>20</v>
      </c>
      <c r="B31" s="91" t="s">
        <v>22</v>
      </c>
      <c r="C31" s="92"/>
      <c r="D31" s="93"/>
      <c r="E31" s="81"/>
      <c r="F31" s="94"/>
      <c r="G31" s="95"/>
      <c r="H31" s="4">
        <v>0</v>
      </c>
      <c r="I31" s="47">
        <v>150</v>
      </c>
      <c r="J31" s="60" t="s">
        <v>23</v>
      </c>
      <c r="K31" s="46">
        <f>H31*I31</f>
        <v>0</v>
      </c>
      <c r="L31" s="107"/>
    </row>
    <row r="32" spans="1:12">
      <c r="A32" s="90">
        <f>A31+10</f>
        <v>30</v>
      </c>
      <c r="B32" s="160" t="s">
        <v>24</v>
      </c>
      <c r="C32" s="161"/>
      <c r="D32" s="161"/>
      <c r="E32" s="161"/>
      <c r="F32" s="161"/>
      <c r="G32" s="162"/>
      <c r="H32" s="4">
        <v>0</v>
      </c>
      <c r="I32" s="47">
        <v>10</v>
      </c>
      <c r="J32" s="60" t="s">
        <v>23</v>
      </c>
      <c r="K32" s="46">
        <f>H32*I32</f>
        <v>0</v>
      </c>
      <c r="L32" s="107"/>
    </row>
    <row r="33" spans="1:12">
      <c r="A33" s="90">
        <f>A32+10</f>
        <v>40</v>
      </c>
      <c r="B33" s="96" t="s">
        <v>25</v>
      </c>
      <c r="C33" s="97"/>
      <c r="D33" s="98"/>
      <c r="E33" s="99"/>
      <c r="F33" s="100"/>
      <c r="G33" s="101"/>
      <c r="H33" s="4">
        <v>0</v>
      </c>
      <c r="I33" s="47">
        <v>60</v>
      </c>
      <c r="J33" s="60" t="s">
        <v>23</v>
      </c>
      <c r="K33" s="46">
        <f>H33*I33</f>
        <v>0</v>
      </c>
      <c r="L33" s="107"/>
    </row>
    <row r="34" spans="1:12">
      <c r="A34" s="90">
        <v>50</v>
      </c>
      <c r="B34" s="96" t="s">
        <v>26</v>
      </c>
      <c r="C34" s="97"/>
      <c r="D34" s="98"/>
      <c r="E34" s="99"/>
      <c r="F34" s="100"/>
      <c r="G34" s="101"/>
      <c r="H34" s="4">
        <v>0</v>
      </c>
      <c r="I34" s="47">
        <v>10</v>
      </c>
      <c r="J34" s="60" t="s">
        <v>23</v>
      </c>
      <c r="K34" s="46">
        <f>H34*I34</f>
        <v>0</v>
      </c>
      <c r="L34" s="107"/>
    </row>
    <row r="35" spans="1:12">
      <c r="A35" s="90">
        <v>60</v>
      </c>
      <c r="B35" s="96" t="s">
        <v>27</v>
      </c>
      <c r="C35" s="102"/>
      <c r="D35" s="103"/>
      <c r="E35" s="103"/>
      <c r="F35" s="100"/>
      <c r="G35" s="101"/>
      <c r="H35" s="4">
        <v>0</v>
      </c>
      <c r="I35" s="47">
        <v>40</v>
      </c>
      <c r="J35" s="60" t="s">
        <v>23</v>
      </c>
      <c r="K35" s="46">
        <f>H35*I35</f>
        <v>0</v>
      </c>
      <c r="L35" s="107"/>
    </row>
    <row r="36" spans="1:12" ht="15.75" thickBot="1">
      <c r="A36" s="90">
        <v>70</v>
      </c>
      <c r="B36" s="160" t="s">
        <v>28</v>
      </c>
      <c r="C36" s="161"/>
      <c r="D36" s="161"/>
      <c r="E36" s="161"/>
      <c r="F36" s="100"/>
      <c r="G36" s="101"/>
      <c r="H36" s="5">
        <v>97485.42</v>
      </c>
      <c r="I36" s="47">
        <v>1</v>
      </c>
      <c r="J36" s="48" t="s">
        <v>29</v>
      </c>
      <c r="K36" s="46">
        <f>H36</f>
        <v>97485.42</v>
      </c>
      <c r="L36" s="107"/>
    </row>
    <row r="37" spans="1:12" ht="15.75" thickBot="1">
      <c r="A37" s="83"/>
      <c r="B37" s="83"/>
      <c r="C37" s="63"/>
      <c r="D37" s="84"/>
      <c r="E37" s="84"/>
      <c r="F37" s="84"/>
      <c r="G37" s="84"/>
      <c r="H37" s="49"/>
      <c r="I37" s="50"/>
      <c r="J37" s="51" t="s">
        <v>30</v>
      </c>
      <c r="K37" s="8">
        <f>SUM(K31:K36)</f>
        <v>97485.42</v>
      </c>
      <c r="L37" s="107"/>
    </row>
    <row r="38" spans="1:12" ht="15.75" thickBot="1">
      <c r="A38" s="83"/>
      <c r="B38" s="83"/>
      <c r="C38" s="63"/>
      <c r="D38" s="84"/>
      <c r="E38" s="84"/>
      <c r="F38" s="84"/>
      <c r="G38" s="84"/>
      <c r="H38" s="49"/>
      <c r="I38" s="50"/>
      <c r="J38" s="51"/>
      <c r="K38" s="10"/>
      <c r="L38" s="107"/>
    </row>
    <row r="39" spans="1:12" ht="15.75" thickBot="1">
      <c r="A39" s="85" t="s">
        <v>32</v>
      </c>
      <c r="B39" s="86"/>
      <c r="C39" s="52"/>
      <c r="D39" s="52"/>
      <c r="E39" s="52"/>
      <c r="F39" s="52"/>
      <c r="G39" s="52"/>
      <c r="H39" s="52"/>
      <c r="I39" s="52"/>
      <c r="J39" s="52"/>
      <c r="K39" s="53"/>
      <c r="L39" s="107"/>
    </row>
    <row r="40" spans="1:12" ht="22.5">
      <c r="A40" s="55" t="s">
        <v>2</v>
      </c>
      <c r="B40" s="152" t="s">
        <v>5</v>
      </c>
      <c r="C40" s="153"/>
      <c r="D40" s="153"/>
      <c r="E40" s="88"/>
      <c r="F40" s="88"/>
      <c r="G40" s="89"/>
      <c r="H40" s="54" t="s">
        <v>31</v>
      </c>
      <c r="I40" s="54" t="s">
        <v>14</v>
      </c>
      <c r="J40" s="54" t="s">
        <v>20</v>
      </c>
      <c r="K40" s="55" t="s">
        <v>10</v>
      </c>
      <c r="L40" s="107"/>
    </row>
    <row r="41" spans="1:12" ht="15.75" thickBot="1">
      <c r="A41" s="90">
        <v>80</v>
      </c>
      <c r="B41" s="154" t="s">
        <v>33</v>
      </c>
      <c r="C41" s="155"/>
      <c r="D41" s="155"/>
      <c r="E41" s="155"/>
      <c r="F41" s="155"/>
      <c r="G41" s="156"/>
      <c r="H41" s="6">
        <v>23523.7</v>
      </c>
      <c r="I41" s="56">
        <v>1</v>
      </c>
      <c r="J41" s="48" t="s">
        <v>29</v>
      </c>
      <c r="K41" s="7">
        <f>$I41*ROUND((H41),2)</f>
        <v>23523.7</v>
      </c>
      <c r="L41" s="107"/>
    </row>
    <row r="42" spans="1:12" ht="15.75" thickBot="1">
      <c r="A42" s="83"/>
      <c r="B42" s="83"/>
      <c r="C42" s="63"/>
      <c r="D42" s="84"/>
      <c r="E42" s="84"/>
      <c r="F42" s="84"/>
      <c r="G42" s="84"/>
      <c r="H42" s="49"/>
      <c r="I42" s="50"/>
      <c r="J42" s="51" t="s">
        <v>30</v>
      </c>
      <c r="K42" s="8">
        <f>SUM(K41:K41)</f>
        <v>23523.7</v>
      </c>
      <c r="L42" s="107"/>
    </row>
    <row r="43" spans="1:12" ht="15.75" thickBot="1">
      <c r="A43" s="83"/>
      <c r="B43" s="83"/>
      <c r="C43" s="63"/>
      <c r="D43" s="84"/>
      <c r="E43" s="84"/>
      <c r="F43" s="84"/>
      <c r="G43" s="84"/>
      <c r="H43" s="49"/>
      <c r="I43" s="50"/>
      <c r="J43" s="51"/>
      <c r="K43" s="10"/>
      <c r="L43" s="107"/>
    </row>
    <row r="44" spans="1:12" ht="15.75" thickBot="1">
      <c r="A44" s="85" t="s">
        <v>34</v>
      </c>
      <c r="B44" s="86"/>
      <c r="C44" s="52"/>
      <c r="D44" s="52"/>
      <c r="E44" s="52"/>
      <c r="F44" s="52"/>
      <c r="G44" s="52"/>
      <c r="H44" s="52"/>
      <c r="I44" s="52"/>
      <c r="J44" s="52"/>
      <c r="K44" s="53"/>
      <c r="L44" s="107"/>
    </row>
    <row r="45" spans="1:12" ht="22.5">
      <c r="A45" s="55" t="s">
        <v>2</v>
      </c>
      <c r="B45" s="152" t="s">
        <v>5</v>
      </c>
      <c r="C45" s="153"/>
      <c r="D45" s="153"/>
      <c r="E45" s="88"/>
      <c r="F45" s="88"/>
      <c r="G45" s="89"/>
      <c r="H45" s="54" t="s">
        <v>31</v>
      </c>
      <c r="I45" s="54" t="s">
        <v>14</v>
      </c>
      <c r="J45" s="54" t="s">
        <v>20</v>
      </c>
      <c r="K45" s="55" t="s">
        <v>10</v>
      </c>
      <c r="L45" s="107"/>
    </row>
    <row r="46" spans="1:12" ht="15.75" thickBot="1">
      <c r="A46" s="90">
        <v>90</v>
      </c>
      <c r="B46" s="154" t="s">
        <v>35</v>
      </c>
      <c r="C46" s="155"/>
      <c r="D46" s="155"/>
      <c r="E46" s="155"/>
      <c r="F46" s="155"/>
      <c r="G46" s="156"/>
      <c r="H46" s="6">
        <v>176427.78</v>
      </c>
      <c r="I46" s="56">
        <v>1</v>
      </c>
      <c r="J46" s="48" t="s">
        <v>29</v>
      </c>
      <c r="K46" s="7">
        <f>$I46*ROUND((H46),2)</f>
        <v>176427.78</v>
      </c>
      <c r="L46" s="107"/>
    </row>
    <row r="47" spans="1:12" ht="15.75" thickBot="1">
      <c r="A47" s="83"/>
      <c r="B47" s="83"/>
      <c r="C47" s="63"/>
      <c r="D47" s="84"/>
      <c r="E47" s="84"/>
      <c r="F47" s="84"/>
      <c r="G47" s="84"/>
      <c r="H47" s="49"/>
      <c r="I47" s="50"/>
      <c r="J47" s="51" t="s">
        <v>30</v>
      </c>
      <c r="K47" s="8">
        <f>SUM(K46:K46)</f>
        <v>176427.78</v>
      </c>
      <c r="L47" s="107"/>
    </row>
    <row r="48" spans="1:12" ht="15.75" thickBot="1">
      <c r="A48" s="83"/>
      <c r="B48" s="83"/>
      <c r="C48" s="63"/>
      <c r="D48" s="84"/>
      <c r="E48" s="84"/>
      <c r="F48" s="84"/>
      <c r="G48" s="84"/>
      <c r="H48" s="49"/>
      <c r="I48" s="50"/>
      <c r="J48" s="50"/>
      <c r="K48" s="104"/>
      <c r="L48" s="107"/>
    </row>
    <row r="49" spans="1:12" ht="16.5" thickBot="1">
      <c r="A49" s="63"/>
      <c r="B49" s="63"/>
      <c r="C49" s="63"/>
      <c r="D49" s="63"/>
      <c r="E49" s="63"/>
      <c r="F49" s="63"/>
      <c r="G49" s="63"/>
      <c r="H49" s="63"/>
      <c r="I49" s="68"/>
      <c r="J49" s="105" t="s">
        <v>36</v>
      </c>
      <c r="K49" s="9" t="str">
        <f>IF(OR(K13=0,K14=0,K15=0,K18=0,K19=0,K20=0,K23=0,K24=0,K25=0),"",SUM(K27,K37,K42,K47))</f>
        <v/>
      </c>
      <c r="L49" s="107"/>
    </row>
    <row r="50" spans="1:12">
      <c r="A50" s="63"/>
      <c r="B50" s="63"/>
      <c r="C50" s="63"/>
      <c r="D50" s="63"/>
      <c r="E50" s="63"/>
      <c r="F50" s="63"/>
      <c r="G50" s="106"/>
      <c r="H50" s="63"/>
      <c r="I50" s="68"/>
      <c r="J50" s="68"/>
      <c r="K50" s="63"/>
      <c r="L50" s="107"/>
    </row>
  </sheetData>
  <sheetProtection password="EE07" sheet="1" objects="1" scenarios="1" selectLockedCells="1"/>
  <mergeCells count="31">
    <mergeCell ref="K11:K12"/>
    <mergeCell ref="E13:G13"/>
    <mergeCell ref="E14:G14"/>
    <mergeCell ref="E15:G15"/>
    <mergeCell ref="A7:C7"/>
    <mergeCell ref="E7:K7"/>
    <mergeCell ref="A10:A12"/>
    <mergeCell ref="B10:B12"/>
    <mergeCell ref="C10:C12"/>
    <mergeCell ref="D10:D12"/>
    <mergeCell ref="E10:G12"/>
    <mergeCell ref="H11:H12"/>
    <mergeCell ref="I11:I12"/>
    <mergeCell ref="J11:J12"/>
    <mergeCell ref="A21:J21"/>
    <mergeCell ref="E24:G24"/>
    <mergeCell ref="E25:G25"/>
    <mergeCell ref="E18:G18"/>
    <mergeCell ref="A16:J16"/>
    <mergeCell ref="E19:G19"/>
    <mergeCell ref="E20:G20"/>
    <mergeCell ref="B46:G46"/>
    <mergeCell ref="A26:J26"/>
    <mergeCell ref="I27:J27"/>
    <mergeCell ref="B30:C30"/>
    <mergeCell ref="E23:G23"/>
    <mergeCell ref="B32:G32"/>
    <mergeCell ref="B36:E36"/>
    <mergeCell ref="B40:D40"/>
    <mergeCell ref="B41:G41"/>
    <mergeCell ref="B45:D45"/>
  </mergeCells>
  <conditionalFormatting sqref="C13:C15">
    <cfRule type="duplicateValues" dxfId="11" priority="9"/>
  </conditionalFormatting>
  <conditionalFormatting sqref="C18:C20">
    <cfRule type="duplicateValues" dxfId="10" priority="2"/>
  </conditionalFormatting>
  <conditionalFormatting sqref="C23:C25">
    <cfRule type="duplicateValues" dxfId="9" priority="1"/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73D0-BC5A-44A3-8FA7-A18FB84DA51F}">
  <dimension ref="A1:L51"/>
  <sheetViews>
    <sheetView showGridLines="0" workbookViewId="0">
      <selection activeCell="H25" sqref="H25"/>
    </sheetView>
  </sheetViews>
  <sheetFormatPr baseColWidth="10" defaultRowHeight="15"/>
  <cols>
    <col min="7" max="7" width="21.140625" customWidth="1"/>
    <col min="8" max="8" width="22.85546875" customWidth="1"/>
    <col min="11" max="11" width="21" customWidth="1"/>
  </cols>
  <sheetData>
    <row r="1" spans="1:12">
      <c r="A1" s="63"/>
      <c r="B1" s="63"/>
      <c r="C1" s="63"/>
      <c r="D1" s="63"/>
      <c r="E1" s="63"/>
      <c r="F1" s="63"/>
      <c r="G1" s="63"/>
      <c r="H1" s="63"/>
      <c r="I1" s="64"/>
      <c r="J1" s="64"/>
      <c r="K1" s="65"/>
      <c r="L1" s="107"/>
    </row>
    <row r="2" spans="1:12">
      <c r="A2" s="63"/>
      <c r="B2" s="63"/>
      <c r="C2" s="63"/>
      <c r="D2" s="63"/>
      <c r="E2" s="63"/>
      <c r="F2" s="63"/>
      <c r="G2" s="63"/>
      <c r="H2" s="66" t="s">
        <v>116</v>
      </c>
      <c r="I2" s="67"/>
      <c r="J2" s="67"/>
      <c r="K2" s="67"/>
      <c r="L2" s="107"/>
    </row>
    <row r="3" spans="1:12">
      <c r="A3" s="63"/>
      <c r="B3" s="63"/>
      <c r="C3" s="63"/>
      <c r="D3" s="63"/>
      <c r="E3" s="63"/>
      <c r="F3" s="63"/>
      <c r="G3" s="63"/>
      <c r="H3" s="67" t="str">
        <f>'[1]FS Globale'!$E$3</f>
        <v xml:space="preserve">Appel de propositions : </v>
      </c>
      <c r="I3" s="68"/>
      <c r="J3" s="68"/>
      <c r="K3" s="63"/>
      <c r="L3" s="107"/>
    </row>
    <row r="4" spans="1:12">
      <c r="A4" s="63"/>
      <c r="B4" s="63"/>
      <c r="C4" s="63"/>
      <c r="D4" s="63"/>
      <c r="E4" s="63"/>
      <c r="F4" s="63"/>
      <c r="G4" s="63"/>
      <c r="H4" s="63" t="s">
        <v>38</v>
      </c>
      <c r="I4" s="68"/>
      <c r="J4" s="68"/>
      <c r="K4" s="63"/>
      <c r="L4" s="107"/>
    </row>
    <row r="5" spans="1:12">
      <c r="A5" s="63"/>
      <c r="B5" s="63"/>
      <c r="C5" s="63"/>
      <c r="D5" s="63"/>
      <c r="E5" s="63"/>
      <c r="F5" s="63"/>
      <c r="G5" s="63"/>
      <c r="H5" s="63"/>
      <c r="I5" s="68"/>
      <c r="J5" s="68"/>
      <c r="K5" s="63"/>
      <c r="L5" s="107"/>
    </row>
    <row r="6" spans="1:12" ht="15.75" thickBot="1">
      <c r="A6" s="69" t="s">
        <v>81</v>
      </c>
      <c r="B6" s="69"/>
      <c r="C6" s="69"/>
      <c r="D6" s="69"/>
      <c r="E6" s="69"/>
      <c r="F6" s="69"/>
      <c r="G6" s="69"/>
      <c r="H6" s="69"/>
      <c r="I6" s="68"/>
      <c r="J6" s="68"/>
      <c r="K6" s="70"/>
      <c r="L6" s="107"/>
    </row>
    <row r="7" spans="1:12">
      <c r="A7" s="157"/>
      <c r="B7" s="157"/>
      <c r="C7" s="157"/>
      <c r="D7" s="67"/>
      <c r="E7" s="158"/>
      <c r="F7" s="158"/>
      <c r="G7" s="158"/>
      <c r="H7" s="158"/>
      <c r="I7" s="158"/>
      <c r="J7" s="158"/>
      <c r="K7" s="158"/>
      <c r="L7" s="107"/>
    </row>
    <row r="8" spans="1:12">
      <c r="A8" s="71" t="s">
        <v>0</v>
      </c>
      <c r="B8" s="71"/>
      <c r="C8" s="67"/>
      <c r="D8" s="67"/>
      <c r="E8" s="72"/>
      <c r="F8" s="72"/>
      <c r="G8" s="72"/>
      <c r="H8" s="72"/>
      <c r="I8" s="72"/>
      <c r="J8" s="72"/>
      <c r="K8" s="72"/>
      <c r="L8" s="107"/>
    </row>
    <row r="9" spans="1:12">
      <c r="A9" s="71"/>
      <c r="B9" s="71"/>
      <c r="C9" s="67"/>
      <c r="D9" s="67"/>
      <c r="E9" s="72"/>
      <c r="F9" s="72"/>
      <c r="G9" s="72"/>
      <c r="H9" s="72"/>
      <c r="I9" s="72"/>
      <c r="J9" s="72"/>
      <c r="K9" s="72"/>
      <c r="L9" s="107"/>
    </row>
    <row r="10" spans="1:12">
      <c r="A10" s="165" t="s">
        <v>1</v>
      </c>
      <c r="B10" s="165" t="s">
        <v>2</v>
      </c>
      <c r="C10" s="165" t="s">
        <v>3</v>
      </c>
      <c r="D10" s="165" t="s">
        <v>4</v>
      </c>
      <c r="E10" s="171" t="s">
        <v>5</v>
      </c>
      <c r="F10" s="172"/>
      <c r="G10" s="172"/>
      <c r="H10" s="77"/>
      <c r="I10" s="76"/>
      <c r="J10" s="76"/>
      <c r="K10" s="78"/>
      <c r="L10" s="107"/>
    </row>
    <row r="11" spans="1:12">
      <c r="A11" s="167"/>
      <c r="B11" s="167"/>
      <c r="C11" s="167"/>
      <c r="D11" s="167"/>
      <c r="E11" s="173"/>
      <c r="F11" s="174"/>
      <c r="G11" s="174"/>
      <c r="H11" s="165" t="s">
        <v>7</v>
      </c>
      <c r="I11" s="163" t="s">
        <v>8</v>
      </c>
      <c r="J11" s="163" t="s">
        <v>9</v>
      </c>
      <c r="K11" s="165" t="s">
        <v>10</v>
      </c>
      <c r="L11" s="107"/>
    </row>
    <row r="12" spans="1:12">
      <c r="A12" s="166"/>
      <c r="B12" s="166"/>
      <c r="C12" s="166"/>
      <c r="D12" s="166"/>
      <c r="E12" s="175"/>
      <c r="F12" s="176"/>
      <c r="G12" s="176"/>
      <c r="H12" s="166"/>
      <c r="I12" s="164"/>
      <c r="J12" s="164"/>
      <c r="K12" s="166"/>
      <c r="L12" s="107"/>
    </row>
    <row r="13" spans="1:12" ht="15" customHeight="1">
      <c r="A13" s="119">
        <v>10</v>
      </c>
      <c r="B13" s="79">
        <v>10</v>
      </c>
      <c r="C13" s="112" t="s">
        <v>82</v>
      </c>
      <c r="D13" s="80" t="s">
        <v>6</v>
      </c>
      <c r="E13" s="168" t="s">
        <v>83</v>
      </c>
      <c r="F13" s="169"/>
      <c r="G13" s="170"/>
      <c r="H13" s="61">
        <v>0</v>
      </c>
      <c r="I13" s="57" t="s">
        <v>11</v>
      </c>
      <c r="J13" s="57" t="s">
        <v>12</v>
      </c>
      <c r="K13" s="43">
        <f>H13*I13</f>
        <v>0</v>
      </c>
      <c r="L13" s="107"/>
    </row>
    <row r="14" spans="1:12" ht="21.75" customHeight="1">
      <c r="A14" s="119">
        <f>A13+10</f>
        <v>20</v>
      </c>
      <c r="B14" s="79">
        <v>10</v>
      </c>
      <c r="C14" s="118" t="s">
        <v>84</v>
      </c>
      <c r="D14" s="80" t="s">
        <v>6</v>
      </c>
      <c r="E14" s="168" t="s">
        <v>85</v>
      </c>
      <c r="F14" s="169"/>
      <c r="G14" s="170"/>
      <c r="H14" s="61">
        <v>0</v>
      </c>
      <c r="I14" s="57" t="s">
        <v>11</v>
      </c>
      <c r="J14" s="57" t="s">
        <v>12</v>
      </c>
      <c r="K14" s="43">
        <f>H14*I14</f>
        <v>0</v>
      </c>
      <c r="L14" s="107"/>
    </row>
    <row r="15" spans="1:12" ht="15.75" customHeight="1" thickBot="1">
      <c r="A15" s="119">
        <f t="shared" ref="A15" si="0">A14+10</f>
        <v>30</v>
      </c>
      <c r="B15" s="79">
        <v>10</v>
      </c>
      <c r="C15" s="118" t="s">
        <v>86</v>
      </c>
      <c r="D15" s="80" t="s">
        <v>6</v>
      </c>
      <c r="E15" s="168" t="s">
        <v>87</v>
      </c>
      <c r="F15" s="169"/>
      <c r="G15" s="170"/>
      <c r="H15" s="61">
        <v>0</v>
      </c>
      <c r="I15" s="57" t="s">
        <v>11</v>
      </c>
      <c r="J15" s="57" t="s">
        <v>12</v>
      </c>
      <c r="K15" s="43">
        <f t="shared" ref="K15" si="1">H15*I15</f>
        <v>0</v>
      </c>
      <c r="L15" s="107"/>
    </row>
    <row r="16" spans="1:12" ht="15.75" thickBot="1">
      <c r="A16" s="177" t="s">
        <v>30</v>
      </c>
      <c r="B16" s="177"/>
      <c r="C16" s="177"/>
      <c r="D16" s="177"/>
      <c r="E16" s="177"/>
      <c r="F16" s="177"/>
      <c r="G16" s="177"/>
      <c r="H16" s="177"/>
      <c r="I16" s="177"/>
      <c r="J16" s="178"/>
      <c r="K16" s="42">
        <f>SUM(K13:K15)</f>
        <v>0</v>
      </c>
      <c r="L16" s="107"/>
    </row>
    <row r="17" spans="1:12" ht="22.5">
      <c r="A17" s="120"/>
      <c r="B17" s="115"/>
      <c r="C17" s="115"/>
      <c r="D17" s="115"/>
      <c r="E17" s="115"/>
      <c r="F17" s="115"/>
      <c r="G17" s="115"/>
      <c r="H17" s="55" t="s">
        <v>13</v>
      </c>
      <c r="I17" s="54" t="s">
        <v>14</v>
      </c>
      <c r="J17" s="54" t="s">
        <v>9</v>
      </c>
      <c r="K17" s="55" t="s">
        <v>10</v>
      </c>
      <c r="L17" s="107"/>
    </row>
    <row r="18" spans="1:12" ht="15" customHeight="1">
      <c r="A18" s="119">
        <v>10</v>
      </c>
      <c r="B18" s="90">
        <v>10</v>
      </c>
      <c r="C18" s="112" t="s">
        <v>82</v>
      </c>
      <c r="D18" s="113" t="s">
        <v>6</v>
      </c>
      <c r="E18" s="179" t="s">
        <v>83</v>
      </c>
      <c r="F18" s="179"/>
      <c r="G18" s="179"/>
      <c r="H18" s="61">
        <v>0</v>
      </c>
      <c r="I18" s="58">
        <v>1</v>
      </c>
      <c r="J18" s="58" t="s">
        <v>15</v>
      </c>
      <c r="K18" s="43">
        <f>H18*I18</f>
        <v>0</v>
      </c>
      <c r="L18" s="107"/>
    </row>
    <row r="19" spans="1:12" ht="15" customHeight="1">
      <c r="A19" s="119">
        <f>A18+10</f>
        <v>20</v>
      </c>
      <c r="B19" s="79">
        <v>10</v>
      </c>
      <c r="C19" s="118" t="s">
        <v>84</v>
      </c>
      <c r="D19" s="80" t="s">
        <v>6</v>
      </c>
      <c r="E19" s="168" t="s">
        <v>85</v>
      </c>
      <c r="F19" s="169"/>
      <c r="G19" s="170"/>
      <c r="H19" s="61">
        <v>0</v>
      </c>
      <c r="I19" s="58">
        <v>1</v>
      </c>
      <c r="J19" s="58" t="s">
        <v>15</v>
      </c>
      <c r="K19" s="43">
        <f>H19*I19</f>
        <v>0</v>
      </c>
      <c r="L19" s="107"/>
    </row>
    <row r="20" spans="1:12" ht="15.75" customHeight="1" thickBot="1">
      <c r="A20" s="119">
        <f t="shared" ref="A20" si="2">A19+10</f>
        <v>30</v>
      </c>
      <c r="B20" s="79">
        <v>10</v>
      </c>
      <c r="C20" s="118" t="s">
        <v>86</v>
      </c>
      <c r="D20" s="80" t="s">
        <v>6</v>
      </c>
      <c r="E20" s="168" t="s">
        <v>87</v>
      </c>
      <c r="F20" s="169"/>
      <c r="G20" s="170"/>
      <c r="H20" s="61">
        <v>0</v>
      </c>
      <c r="I20" s="58">
        <v>1</v>
      </c>
      <c r="J20" s="58" t="s">
        <v>15</v>
      </c>
      <c r="K20" s="43">
        <f t="shared" ref="K20" si="3">H20*I20</f>
        <v>0</v>
      </c>
      <c r="L20" s="107"/>
    </row>
    <row r="21" spans="1:12" ht="15.75" thickBot="1">
      <c r="A21" s="177" t="s">
        <v>30</v>
      </c>
      <c r="B21" s="177"/>
      <c r="C21" s="177"/>
      <c r="D21" s="177"/>
      <c r="E21" s="177"/>
      <c r="F21" s="177"/>
      <c r="G21" s="177"/>
      <c r="H21" s="177"/>
      <c r="I21" s="177"/>
      <c r="J21" s="178"/>
      <c r="K21" s="42">
        <f>SUM(K18:K20)</f>
        <v>0</v>
      </c>
      <c r="L21" s="107"/>
    </row>
    <row r="22" spans="1:12" ht="22.5">
      <c r="A22" s="114"/>
      <c r="B22" s="116"/>
      <c r="C22" s="116"/>
      <c r="D22" s="116"/>
      <c r="E22" s="116"/>
      <c r="F22" s="116"/>
      <c r="G22" s="117"/>
      <c r="H22" s="73" t="s">
        <v>16</v>
      </c>
      <c r="I22" s="54" t="s">
        <v>14</v>
      </c>
      <c r="J22" s="54" t="s">
        <v>9</v>
      </c>
      <c r="K22" s="55" t="s">
        <v>10</v>
      </c>
      <c r="L22" s="107"/>
    </row>
    <row r="23" spans="1:12" ht="15" customHeight="1">
      <c r="A23" s="119">
        <v>10</v>
      </c>
      <c r="B23" s="79">
        <v>10</v>
      </c>
      <c r="C23" s="112" t="s">
        <v>82</v>
      </c>
      <c r="D23" s="80" t="s">
        <v>6</v>
      </c>
      <c r="E23" s="168" t="s">
        <v>83</v>
      </c>
      <c r="F23" s="169"/>
      <c r="G23" s="170"/>
      <c r="H23" s="61">
        <v>0</v>
      </c>
      <c r="I23" s="58">
        <v>1</v>
      </c>
      <c r="J23" s="58" t="s">
        <v>15</v>
      </c>
      <c r="K23" s="43">
        <f>H23*I23</f>
        <v>0</v>
      </c>
      <c r="L23" s="107"/>
    </row>
    <row r="24" spans="1:12" ht="15" customHeight="1">
      <c r="A24" s="119">
        <f>A23+10</f>
        <v>20</v>
      </c>
      <c r="B24" s="79">
        <v>10</v>
      </c>
      <c r="C24" s="118" t="s">
        <v>84</v>
      </c>
      <c r="D24" s="80" t="s">
        <v>6</v>
      </c>
      <c r="E24" s="168" t="s">
        <v>85</v>
      </c>
      <c r="F24" s="169"/>
      <c r="G24" s="170"/>
      <c r="H24" s="61">
        <v>0</v>
      </c>
      <c r="I24" s="58">
        <v>1</v>
      </c>
      <c r="J24" s="58" t="s">
        <v>15</v>
      </c>
      <c r="K24" s="43">
        <f>H24*I24</f>
        <v>0</v>
      </c>
      <c r="L24" s="107"/>
    </row>
    <row r="25" spans="1:12" ht="15.75" customHeight="1" thickBot="1">
      <c r="A25" s="119">
        <f t="shared" ref="A25" si="4">A24+10</f>
        <v>30</v>
      </c>
      <c r="B25" s="79">
        <v>10</v>
      </c>
      <c r="C25" s="118" t="s">
        <v>86</v>
      </c>
      <c r="D25" s="80" t="s">
        <v>6</v>
      </c>
      <c r="E25" s="168" t="s">
        <v>87</v>
      </c>
      <c r="F25" s="169"/>
      <c r="G25" s="170"/>
      <c r="H25" s="61">
        <v>0</v>
      </c>
      <c r="I25" s="58">
        <v>1</v>
      </c>
      <c r="J25" s="58" t="s">
        <v>15</v>
      </c>
      <c r="K25" s="43">
        <f t="shared" ref="K25" si="5">H25*I25</f>
        <v>0</v>
      </c>
      <c r="L25" s="107"/>
    </row>
    <row r="26" spans="1:12" ht="15.75" thickBot="1">
      <c r="A26" s="177" t="s">
        <v>30</v>
      </c>
      <c r="B26" s="177"/>
      <c r="C26" s="177"/>
      <c r="D26" s="177"/>
      <c r="E26" s="177"/>
      <c r="F26" s="177"/>
      <c r="G26" s="177"/>
      <c r="H26" s="177"/>
      <c r="I26" s="177"/>
      <c r="J26" s="178"/>
      <c r="K26" s="42">
        <f>SUM(K23:K25)</f>
        <v>0</v>
      </c>
      <c r="L26" s="107"/>
    </row>
    <row r="27" spans="1:12" ht="15.75" thickBot="1">
      <c r="A27" s="63"/>
      <c r="B27" s="63"/>
      <c r="C27" s="63"/>
      <c r="D27" s="63"/>
      <c r="E27" s="63"/>
      <c r="F27" s="63"/>
      <c r="G27" s="63"/>
      <c r="H27" s="63"/>
      <c r="I27" s="159" t="s">
        <v>17</v>
      </c>
      <c r="J27" s="159"/>
      <c r="K27" s="121">
        <f>SUM(K16,K21,K26)</f>
        <v>0</v>
      </c>
      <c r="L27" s="107"/>
    </row>
    <row r="28" spans="1:12" ht="15.75" thickBot="1">
      <c r="A28" s="83"/>
      <c r="B28" s="83"/>
      <c r="C28" s="84"/>
      <c r="D28" s="84"/>
      <c r="E28" s="84"/>
      <c r="F28" s="84"/>
      <c r="G28" s="84"/>
      <c r="H28" s="49"/>
      <c r="I28" s="50"/>
      <c r="J28" s="51"/>
      <c r="K28" s="3"/>
      <c r="L28" s="107"/>
    </row>
    <row r="29" spans="1:12" ht="15.75" thickBot="1">
      <c r="A29" s="85" t="s">
        <v>21</v>
      </c>
      <c r="B29" s="86"/>
      <c r="C29" s="52"/>
      <c r="D29" s="52"/>
      <c r="E29" s="52"/>
      <c r="F29" s="52"/>
      <c r="G29" s="52"/>
      <c r="H29" s="52"/>
      <c r="I29" s="52"/>
      <c r="J29" s="52"/>
      <c r="K29" s="53"/>
      <c r="L29" s="107"/>
    </row>
    <row r="30" spans="1:12" ht="22.5">
      <c r="A30" s="55" t="s">
        <v>2</v>
      </c>
      <c r="B30" s="152" t="s">
        <v>5</v>
      </c>
      <c r="C30" s="153"/>
      <c r="D30" s="87"/>
      <c r="E30" s="88"/>
      <c r="F30" s="88"/>
      <c r="G30" s="89"/>
      <c r="H30" s="55" t="s">
        <v>18</v>
      </c>
      <c r="I30" s="55" t="s">
        <v>19</v>
      </c>
      <c r="J30" s="54" t="s">
        <v>20</v>
      </c>
      <c r="K30" s="55" t="s">
        <v>10</v>
      </c>
      <c r="L30" s="107"/>
    </row>
    <row r="31" spans="1:12">
      <c r="A31" s="90">
        <v>20</v>
      </c>
      <c r="B31" s="160" t="s">
        <v>22</v>
      </c>
      <c r="C31" s="161"/>
      <c r="D31" s="161"/>
      <c r="E31" s="161"/>
      <c r="F31" s="161"/>
      <c r="G31" s="162"/>
      <c r="H31" s="4">
        <v>0</v>
      </c>
      <c r="I31" s="47">
        <v>100</v>
      </c>
      <c r="J31" s="60" t="s">
        <v>23</v>
      </c>
      <c r="K31" s="46">
        <f>H31*I31</f>
        <v>0</v>
      </c>
      <c r="L31" s="107"/>
    </row>
    <row r="32" spans="1:12">
      <c r="A32" s="90">
        <f>A31+10</f>
        <v>30</v>
      </c>
      <c r="B32" s="160" t="s">
        <v>24</v>
      </c>
      <c r="C32" s="161"/>
      <c r="D32" s="161"/>
      <c r="E32" s="161"/>
      <c r="F32" s="161"/>
      <c r="G32" s="162"/>
      <c r="H32" s="4">
        <v>0</v>
      </c>
      <c r="I32" s="47">
        <v>10</v>
      </c>
      <c r="J32" s="60" t="s">
        <v>23</v>
      </c>
      <c r="K32" s="46">
        <f>H32*I32</f>
        <v>0</v>
      </c>
      <c r="L32" s="107"/>
    </row>
    <row r="33" spans="1:12">
      <c r="A33" s="90">
        <f>A32+10</f>
        <v>40</v>
      </c>
      <c r="B33" s="96" t="s">
        <v>25</v>
      </c>
      <c r="C33" s="97"/>
      <c r="D33" s="98"/>
      <c r="E33" s="99"/>
      <c r="F33" s="100"/>
      <c r="G33" s="101"/>
      <c r="H33" s="4">
        <v>0</v>
      </c>
      <c r="I33" s="47">
        <v>60</v>
      </c>
      <c r="J33" s="60" t="s">
        <v>23</v>
      </c>
      <c r="K33" s="46">
        <f>H33*I33</f>
        <v>0</v>
      </c>
      <c r="L33" s="107"/>
    </row>
    <row r="34" spans="1:12">
      <c r="A34" s="90">
        <v>50</v>
      </c>
      <c r="B34" s="160" t="s">
        <v>26</v>
      </c>
      <c r="C34" s="161"/>
      <c r="D34" s="161"/>
      <c r="E34" s="161"/>
      <c r="F34" s="161"/>
      <c r="G34" s="162"/>
      <c r="H34" s="4">
        <v>0</v>
      </c>
      <c r="I34" s="47">
        <v>10</v>
      </c>
      <c r="J34" s="60" t="s">
        <v>23</v>
      </c>
      <c r="K34" s="46">
        <f>H34*I34</f>
        <v>0</v>
      </c>
      <c r="L34" s="107"/>
    </row>
    <row r="35" spans="1:12">
      <c r="A35" s="90">
        <v>60</v>
      </c>
      <c r="B35" s="96" t="s">
        <v>88</v>
      </c>
      <c r="C35" s="102"/>
      <c r="D35" s="103"/>
      <c r="E35" s="103"/>
      <c r="F35" s="100"/>
      <c r="G35" s="101"/>
      <c r="H35" s="4">
        <v>0</v>
      </c>
      <c r="I35" s="47">
        <v>45</v>
      </c>
      <c r="J35" s="60" t="s">
        <v>23</v>
      </c>
      <c r="K35" s="46">
        <f t="shared" ref="K35" si="6">H35*I35</f>
        <v>0</v>
      </c>
      <c r="L35" s="107"/>
    </row>
    <row r="36" spans="1:12">
      <c r="A36" s="90">
        <v>70</v>
      </c>
      <c r="B36" s="96" t="s">
        <v>27</v>
      </c>
      <c r="C36" s="102"/>
      <c r="D36" s="103"/>
      <c r="E36" s="103"/>
      <c r="F36" s="100"/>
      <c r="G36" s="101"/>
      <c r="H36" s="4">
        <v>0</v>
      </c>
      <c r="I36" s="47">
        <v>40</v>
      </c>
      <c r="J36" s="60" t="s">
        <v>23</v>
      </c>
      <c r="K36" s="46">
        <f>H36*I36</f>
        <v>0</v>
      </c>
      <c r="L36" s="107"/>
    </row>
    <row r="37" spans="1:12" ht="15.75" thickBot="1">
      <c r="A37" s="90">
        <v>80</v>
      </c>
      <c r="B37" s="160" t="s">
        <v>28</v>
      </c>
      <c r="C37" s="161"/>
      <c r="D37" s="161"/>
      <c r="E37" s="161"/>
      <c r="F37" s="100"/>
      <c r="G37" s="101"/>
      <c r="H37" s="5">
        <v>28145.15</v>
      </c>
      <c r="I37" s="47">
        <v>1</v>
      </c>
      <c r="J37" s="48" t="s">
        <v>29</v>
      </c>
      <c r="K37" s="46">
        <f>H37</f>
        <v>28145.15</v>
      </c>
      <c r="L37" s="107"/>
    </row>
    <row r="38" spans="1:12" ht="15.75" thickBot="1">
      <c r="A38" s="83"/>
      <c r="B38" s="83"/>
      <c r="C38" s="63"/>
      <c r="D38" s="84"/>
      <c r="E38" s="84"/>
      <c r="F38" s="84"/>
      <c r="G38" s="84"/>
      <c r="H38" s="49"/>
      <c r="I38" s="50"/>
      <c r="J38" s="51" t="s">
        <v>30</v>
      </c>
      <c r="K38" s="8">
        <f>SUM(K31:K37)</f>
        <v>28145.15</v>
      </c>
      <c r="L38" s="107"/>
    </row>
    <row r="39" spans="1:12" ht="15.75" thickBot="1">
      <c r="A39" s="83"/>
      <c r="B39" s="83"/>
      <c r="C39" s="63"/>
      <c r="D39" s="84"/>
      <c r="E39" s="84"/>
      <c r="F39" s="84"/>
      <c r="G39" s="84"/>
      <c r="H39" s="49"/>
      <c r="I39" s="50"/>
      <c r="J39" s="51"/>
      <c r="K39" s="10"/>
      <c r="L39" s="107"/>
    </row>
    <row r="40" spans="1:12" ht="15.75" thickBot="1">
      <c r="A40" s="85" t="s">
        <v>32</v>
      </c>
      <c r="B40" s="86"/>
      <c r="C40" s="52"/>
      <c r="D40" s="52"/>
      <c r="E40" s="52"/>
      <c r="F40" s="52"/>
      <c r="G40" s="52"/>
      <c r="H40" s="52"/>
      <c r="I40" s="52"/>
      <c r="J40" s="52"/>
      <c r="K40" s="53"/>
      <c r="L40" s="107"/>
    </row>
    <row r="41" spans="1:12" ht="22.5">
      <c r="A41" s="55" t="s">
        <v>2</v>
      </c>
      <c r="B41" s="152" t="s">
        <v>5</v>
      </c>
      <c r="C41" s="153"/>
      <c r="D41" s="153"/>
      <c r="E41" s="88"/>
      <c r="F41" s="88"/>
      <c r="G41" s="89"/>
      <c r="H41" s="54" t="s">
        <v>31</v>
      </c>
      <c r="I41" s="54" t="s">
        <v>14</v>
      </c>
      <c r="J41" s="54" t="s">
        <v>20</v>
      </c>
      <c r="K41" s="55" t="s">
        <v>10</v>
      </c>
      <c r="L41" s="107"/>
    </row>
    <row r="42" spans="1:12" ht="15.75" thickBot="1">
      <c r="A42" s="90">
        <v>90</v>
      </c>
      <c r="B42" s="154" t="s">
        <v>33</v>
      </c>
      <c r="C42" s="155"/>
      <c r="D42" s="155"/>
      <c r="E42" s="155"/>
      <c r="F42" s="155"/>
      <c r="G42" s="156"/>
      <c r="H42" s="6">
        <v>10684.78</v>
      </c>
      <c r="I42" s="56">
        <v>1</v>
      </c>
      <c r="J42" s="48" t="s">
        <v>29</v>
      </c>
      <c r="K42" s="7">
        <f>$I42*ROUND((H42),2)</f>
        <v>10684.78</v>
      </c>
      <c r="L42" s="107"/>
    </row>
    <row r="43" spans="1:12" ht="15.75" thickBot="1">
      <c r="A43" s="83"/>
      <c r="B43" s="83"/>
      <c r="C43" s="63"/>
      <c r="D43" s="84"/>
      <c r="E43" s="84"/>
      <c r="F43" s="84"/>
      <c r="G43" s="84"/>
      <c r="H43" s="49"/>
      <c r="I43" s="50"/>
      <c r="J43" s="51" t="s">
        <v>30</v>
      </c>
      <c r="K43" s="8">
        <f>SUM(K42:K42)</f>
        <v>10684.78</v>
      </c>
      <c r="L43" s="107"/>
    </row>
    <row r="44" spans="1:12" ht="15.75" thickBot="1">
      <c r="A44" s="83"/>
      <c r="B44" s="83"/>
      <c r="C44" s="63"/>
      <c r="D44" s="84"/>
      <c r="E44" s="84"/>
      <c r="F44" s="84"/>
      <c r="G44" s="84"/>
      <c r="H44" s="49"/>
      <c r="I44" s="50"/>
      <c r="J44" s="51"/>
      <c r="K44" s="10"/>
      <c r="L44" s="107"/>
    </row>
    <row r="45" spans="1:12" ht="15.75" thickBot="1">
      <c r="A45" s="85" t="s">
        <v>34</v>
      </c>
      <c r="B45" s="86"/>
      <c r="C45" s="52"/>
      <c r="D45" s="52"/>
      <c r="E45" s="52"/>
      <c r="F45" s="52"/>
      <c r="G45" s="52"/>
      <c r="H45" s="52"/>
      <c r="I45" s="52"/>
      <c r="J45" s="52"/>
      <c r="K45" s="53"/>
      <c r="L45" s="107"/>
    </row>
    <row r="46" spans="1:12" ht="22.5">
      <c r="A46" s="55" t="s">
        <v>2</v>
      </c>
      <c r="B46" s="152" t="s">
        <v>5</v>
      </c>
      <c r="C46" s="153"/>
      <c r="D46" s="153"/>
      <c r="E46" s="88"/>
      <c r="F46" s="88"/>
      <c r="G46" s="89"/>
      <c r="H46" s="54" t="s">
        <v>31</v>
      </c>
      <c r="I46" s="54" t="s">
        <v>14</v>
      </c>
      <c r="J46" s="54" t="s">
        <v>20</v>
      </c>
      <c r="K46" s="55" t="s">
        <v>10</v>
      </c>
      <c r="L46" s="107"/>
    </row>
    <row r="47" spans="1:12" ht="15.75" thickBot="1">
      <c r="A47" s="90">
        <v>100</v>
      </c>
      <c r="B47" s="154" t="s">
        <v>35</v>
      </c>
      <c r="C47" s="155"/>
      <c r="D47" s="155"/>
      <c r="E47" s="155"/>
      <c r="F47" s="155"/>
      <c r="G47" s="156"/>
      <c r="H47" s="6">
        <v>80135.850000000006</v>
      </c>
      <c r="I47" s="56">
        <v>1</v>
      </c>
      <c r="J47" s="48" t="s">
        <v>29</v>
      </c>
      <c r="K47" s="7">
        <f>$I47*ROUND((H47),2)</f>
        <v>80135.850000000006</v>
      </c>
      <c r="L47" s="107"/>
    </row>
    <row r="48" spans="1:12" ht="15.75" thickBot="1">
      <c r="A48" s="83"/>
      <c r="B48" s="83"/>
      <c r="C48" s="63"/>
      <c r="D48" s="84"/>
      <c r="E48" s="84"/>
      <c r="F48" s="84"/>
      <c r="G48" s="84"/>
      <c r="H48" s="49"/>
      <c r="I48" s="50"/>
      <c r="J48" s="51" t="s">
        <v>30</v>
      </c>
      <c r="K48" s="8">
        <f>SUM(K47:K47)</f>
        <v>80135.850000000006</v>
      </c>
      <c r="L48" s="107"/>
    </row>
    <row r="49" spans="1:12" ht="15.75" thickBot="1">
      <c r="A49" s="83"/>
      <c r="B49" s="83"/>
      <c r="C49" s="63"/>
      <c r="D49" s="84"/>
      <c r="E49" s="84"/>
      <c r="F49" s="84"/>
      <c r="G49" s="84"/>
      <c r="H49" s="49"/>
      <c r="I49" s="50"/>
      <c r="J49" s="50"/>
      <c r="K49" s="104"/>
      <c r="L49" s="107"/>
    </row>
    <row r="50" spans="1:12" ht="16.5" thickBot="1">
      <c r="A50" s="63"/>
      <c r="B50" s="63"/>
      <c r="C50" s="63"/>
      <c r="D50" s="63"/>
      <c r="E50" s="63"/>
      <c r="F50" s="63"/>
      <c r="G50" s="63"/>
      <c r="H50" s="63"/>
      <c r="I50" s="68"/>
      <c r="J50" s="105" t="s">
        <v>36</v>
      </c>
      <c r="K50" s="9" t="str">
        <f>IF(OR(K13=0,K14=0,K15=0,K18=0,K19=0,K20=0,K23=0,K24=0,K25=0),"",SUM(K27,K38,K43,K48))</f>
        <v/>
      </c>
      <c r="L50" s="107"/>
    </row>
    <row r="51" spans="1:12">
      <c r="A51" s="63"/>
      <c r="B51" s="63"/>
      <c r="C51" s="63"/>
      <c r="D51" s="63"/>
      <c r="E51" s="63"/>
      <c r="F51" s="63"/>
      <c r="G51" s="106"/>
      <c r="H51" s="63"/>
      <c r="I51" s="68"/>
      <c r="J51" s="68"/>
      <c r="K51" s="63"/>
      <c r="L51" s="107"/>
    </row>
  </sheetData>
  <sheetProtection password="EE07" sheet="1" objects="1" scenarios="1" selectLockedCells="1"/>
  <mergeCells count="33">
    <mergeCell ref="A7:C7"/>
    <mergeCell ref="E7:K7"/>
    <mergeCell ref="A10:A12"/>
    <mergeCell ref="B10:B12"/>
    <mergeCell ref="C10:C12"/>
    <mergeCell ref="D10:D12"/>
    <mergeCell ref="E10:G12"/>
    <mergeCell ref="H11:H12"/>
    <mergeCell ref="I11:I12"/>
    <mergeCell ref="J11:J12"/>
    <mergeCell ref="E25:G25"/>
    <mergeCell ref="K11:K12"/>
    <mergeCell ref="E13:G13"/>
    <mergeCell ref="E14:G14"/>
    <mergeCell ref="E15:G15"/>
    <mergeCell ref="A16:J16"/>
    <mergeCell ref="E18:G18"/>
    <mergeCell ref="E19:G19"/>
    <mergeCell ref="E20:G20"/>
    <mergeCell ref="A21:J21"/>
    <mergeCell ref="E23:G23"/>
    <mergeCell ref="E24:G24"/>
    <mergeCell ref="A26:J26"/>
    <mergeCell ref="I27:J27"/>
    <mergeCell ref="B30:C30"/>
    <mergeCell ref="B32:G32"/>
    <mergeCell ref="B37:E37"/>
    <mergeCell ref="B42:G42"/>
    <mergeCell ref="B46:D46"/>
    <mergeCell ref="B47:G47"/>
    <mergeCell ref="B31:G31"/>
    <mergeCell ref="B34:G34"/>
    <mergeCell ref="B41:D41"/>
  </mergeCells>
  <conditionalFormatting sqref="C23:C25">
    <cfRule type="duplicateValues" dxfId="8" priority="1"/>
  </conditionalFormatting>
  <conditionalFormatting sqref="C13:C15">
    <cfRule type="duplicateValues" dxfId="7" priority="3"/>
  </conditionalFormatting>
  <conditionalFormatting sqref="C18:C20">
    <cfRule type="duplicateValues" dxfId="6" priority="2"/>
  </conditionalFormatting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90FBF-A2F8-426E-BF33-78D340BF9071}">
  <dimension ref="A1:L51"/>
  <sheetViews>
    <sheetView showGridLines="0" workbookViewId="0">
      <selection activeCell="H13" sqref="H13"/>
    </sheetView>
  </sheetViews>
  <sheetFormatPr baseColWidth="10" defaultRowHeight="15"/>
  <cols>
    <col min="7" max="7" width="21.140625" customWidth="1"/>
    <col min="8" max="8" width="22.85546875" customWidth="1"/>
    <col min="11" max="11" width="21" customWidth="1"/>
  </cols>
  <sheetData>
    <row r="1" spans="1:12">
      <c r="A1" s="63"/>
      <c r="B1" s="63"/>
      <c r="C1" s="63"/>
      <c r="D1" s="63"/>
      <c r="E1" s="63"/>
      <c r="F1" s="63"/>
      <c r="G1" s="63"/>
      <c r="H1" s="63"/>
      <c r="I1" s="64"/>
      <c r="J1" s="64"/>
      <c r="K1" s="65"/>
      <c r="L1" s="107"/>
    </row>
    <row r="2" spans="1:12">
      <c r="A2" s="63"/>
      <c r="B2" s="63"/>
      <c r="C2" s="63"/>
      <c r="D2" s="63"/>
      <c r="E2" s="63"/>
      <c r="F2" s="63"/>
      <c r="G2" s="63"/>
      <c r="H2" s="66" t="s">
        <v>116</v>
      </c>
      <c r="I2" s="67"/>
      <c r="J2" s="67"/>
      <c r="K2" s="67"/>
      <c r="L2" s="107"/>
    </row>
    <row r="3" spans="1:12">
      <c r="A3" s="63"/>
      <c r="B3" s="63"/>
      <c r="C3" s="63"/>
      <c r="D3" s="63"/>
      <c r="E3" s="63"/>
      <c r="F3" s="63"/>
      <c r="G3" s="63"/>
      <c r="H3" s="67" t="str">
        <f>'[1]FS Globale'!$E$3</f>
        <v xml:space="preserve">Appel de propositions : </v>
      </c>
      <c r="I3" s="68"/>
      <c r="J3" s="68"/>
      <c r="K3" s="63"/>
      <c r="L3" s="107"/>
    </row>
    <row r="4" spans="1:12">
      <c r="A4" s="63"/>
      <c r="B4" s="63"/>
      <c r="C4" s="63"/>
      <c r="D4" s="63"/>
      <c r="E4" s="63"/>
      <c r="F4" s="63"/>
      <c r="G4" s="63"/>
      <c r="H4" s="63" t="s">
        <v>38</v>
      </c>
      <c r="I4" s="68"/>
      <c r="J4" s="68"/>
      <c r="K4" s="63"/>
      <c r="L4" s="107"/>
    </row>
    <row r="5" spans="1:12">
      <c r="A5" s="63"/>
      <c r="B5" s="63"/>
      <c r="C5" s="63"/>
      <c r="D5" s="63"/>
      <c r="E5" s="63"/>
      <c r="F5" s="63"/>
      <c r="G5" s="63"/>
      <c r="H5" s="63"/>
      <c r="I5" s="68"/>
      <c r="J5" s="68"/>
      <c r="K5" s="63"/>
      <c r="L5" s="107"/>
    </row>
    <row r="6" spans="1:12" ht="15.75" thickBot="1">
      <c r="A6" s="69" t="s">
        <v>89</v>
      </c>
      <c r="B6" s="69"/>
      <c r="C6" s="69"/>
      <c r="D6" s="69"/>
      <c r="E6" s="69"/>
      <c r="F6" s="69"/>
      <c r="G6" s="69"/>
      <c r="H6" s="69"/>
      <c r="I6" s="68"/>
      <c r="J6" s="68"/>
      <c r="K6" s="70"/>
      <c r="L6" s="107"/>
    </row>
    <row r="7" spans="1:12">
      <c r="A7" s="157"/>
      <c r="B7" s="157"/>
      <c r="C7" s="157"/>
      <c r="D7" s="67"/>
      <c r="E7" s="158"/>
      <c r="F7" s="158"/>
      <c r="G7" s="158"/>
      <c r="H7" s="158"/>
      <c r="I7" s="158"/>
      <c r="J7" s="158"/>
      <c r="K7" s="158"/>
      <c r="L7" s="107"/>
    </row>
    <row r="8" spans="1:12">
      <c r="A8" s="71" t="s">
        <v>0</v>
      </c>
      <c r="B8" s="71"/>
      <c r="C8" s="67"/>
      <c r="D8" s="67"/>
      <c r="E8" s="72"/>
      <c r="F8" s="72"/>
      <c r="G8" s="72"/>
      <c r="H8" s="72"/>
      <c r="I8" s="72"/>
      <c r="J8" s="72"/>
      <c r="K8" s="72"/>
      <c r="L8" s="107"/>
    </row>
    <row r="9" spans="1:12">
      <c r="A9" s="71"/>
      <c r="B9" s="71"/>
      <c r="C9" s="67"/>
      <c r="D9" s="67"/>
      <c r="E9" s="72"/>
      <c r="F9" s="72"/>
      <c r="G9" s="72"/>
      <c r="H9" s="72"/>
      <c r="I9" s="72"/>
      <c r="J9" s="72"/>
      <c r="K9" s="72"/>
      <c r="L9" s="107"/>
    </row>
    <row r="10" spans="1:12">
      <c r="A10" s="165" t="s">
        <v>1</v>
      </c>
      <c r="B10" s="165" t="s">
        <v>2</v>
      </c>
      <c r="C10" s="165" t="s">
        <v>3</v>
      </c>
      <c r="D10" s="165" t="s">
        <v>4</v>
      </c>
      <c r="E10" s="171" t="s">
        <v>5</v>
      </c>
      <c r="F10" s="172"/>
      <c r="G10" s="172"/>
      <c r="H10" s="77"/>
      <c r="I10" s="76"/>
      <c r="J10" s="76"/>
      <c r="K10" s="78"/>
      <c r="L10" s="107"/>
    </row>
    <row r="11" spans="1:12">
      <c r="A11" s="167"/>
      <c r="B11" s="167"/>
      <c r="C11" s="167"/>
      <c r="D11" s="167"/>
      <c r="E11" s="173"/>
      <c r="F11" s="174"/>
      <c r="G11" s="174"/>
      <c r="H11" s="165" t="s">
        <v>7</v>
      </c>
      <c r="I11" s="163" t="s">
        <v>8</v>
      </c>
      <c r="J11" s="163" t="s">
        <v>9</v>
      </c>
      <c r="K11" s="165" t="s">
        <v>10</v>
      </c>
      <c r="L11" s="107"/>
    </row>
    <row r="12" spans="1:12">
      <c r="A12" s="166"/>
      <c r="B12" s="166"/>
      <c r="C12" s="166"/>
      <c r="D12" s="166"/>
      <c r="E12" s="175"/>
      <c r="F12" s="176"/>
      <c r="G12" s="176"/>
      <c r="H12" s="166"/>
      <c r="I12" s="164"/>
      <c r="J12" s="164"/>
      <c r="K12" s="166"/>
      <c r="L12" s="107"/>
    </row>
    <row r="13" spans="1:12" ht="15" customHeight="1">
      <c r="A13" s="119">
        <v>10</v>
      </c>
      <c r="B13" s="79">
        <v>10</v>
      </c>
      <c r="C13" s="118" t="s">
        <v>90</v>
      </c>
      <c r="D13" s="80" t="s">
        <v>6</v>
      </c>
      <c r="E13" s="81" t="s">
        <v>91</v>
      </c>
      <c r="F13" s="82"/>
      <c r="G13" s="45"/>
      <c r="H13" s="61">
        <v>0</v>
      </c>
      <c r="I13" s="57" t="s">
        <v>11</v>
      </c>
      <c r="J13" s="57" t="s">
        <v>12</v>
      </c>
      <c r="K13" s="43">
        <f>H13*I13</f>
        <v>0</v>
      </c>
      <c r="L13" s="107"/>
    </row>
    <row r="14" spans="1:12" ht="15" customHeight="1">
      <c r="A14" s="119">
        <f>A13+10</f>
        <v>20</v>
      </c>
      <c r="B14" s="79">
        <v>10</v>
      </c>
      <c r="C14" s="112" t="s">
        <v>92</v>
      </c>
      <c r="D14" s="80" t="s">
        <v>6</v>
      </c>
      <c r="E14" s="168" t="s">
        <v>93</v>
      </c>
      <c r="F14" s="169"/>
      <c r="G14" s="170"/>
      <c r="H14" s="61">
        <v>0</v>
      </c>
      <c r="I14" s="57" t="s">
        <v>11</v>
      </c>
      <c r="J14" s="57" t="s">
        <v>12</v>
      </c>
      <c r="K14" s="43">
        <f>H14*I14</f>
        <v>0</v>
      </c>
      <c r="L14" s="107"/>
    </row>
    <row r="15" spans="1:12" ht="15.75" customHeight="1" thickBot="1">
      <c r="A15" s="119">
        <f t="shared" ref="A15" si="0">A14+10</f>
        <v>30</v>
      </c>
      <c r="B15" s="79">
        <v>10</v>
      </c>
      <c r="C15" s="112" t="s">
        <v>94</v>
      </c>
      <c r="D15" s="80" t="s">
        <v>6</v>
      </c>
      <c r="E15" s="168" t="s">
        <v>95</v>
      </c>
      <c r="F15" s="169"/>
      <c r="G15" s="170"/>
      <c r="H15" s="61">
        <v>0</v>
      </c>
      <c r="I15" s="57" t="s">
        <v>11</v>
      </c>
      <c r="J15" s="57" t="s">
        <v>12</v>
      </c>
      <c r="K15" s="43">
        <f t="shared" ref="K15" si="1">H15*I15</f>
        <v>0</v>
      </c>
      <c r="L15" s="107"/>
    </row>
    <row r="16" spans="1:12" ht="15.75" thickBot="1">
      <c r="A16" s="177" t="s">
        <v>30</v>
      </c>
      <c r="B16" s="177"/>
      <c r="C16" s="177"/>
      <c r="D16" s="177"/>
      <c r="E16" s="177"/>
      <c r="F16" s="177"/>
      <c r="G16" s="177"/>
      <c r="H16" s="177"/>
      <c r="I16" s="177"/>
      <c r="J16" s="178"/>
      <c r="K16" s="42">
        <f>SUM(K13:K15)</f>
        <v>0</v>
      </c>
      <c r="L16" s="107"/>
    </row>
    <row r="17" spans="1:12" ht="22.5">
      <c r="A17" s="120"/>
      <c r="B17" s="115"/>
      <c r="C17" s="115"/>
      <c r="D17" s="115"/>
      <c r="E17" s="115"/>
      <c r="F17" s="115"/>
      <c r="G17" s="115"/>
      <c r="H17" s="55" t="s">
        <v>13</v>
      </c>
      <c r="I17" s="54" t="s">
        <v>14</v>
      </c>
      <c r="J17" s="54" t="s">
        <v>9</v>
      </c>
      <c r="K17" s="55" t="s">
        <v>10</v>
      </c>
      <c r="L17" s="107"/>
    </row>
    <row r="18" spans="1:12" ht="15" customHeight="1">
      <c r="A18" s="119">
        <v>10</v>
      </c>
      <c r="B18" s="90">
        <v>10</v>
      </c>
      <c r="C18" s="118" t="s">
        <v>90</v>
      </c>
      <c r="D18" s="80" t="s">
        <v>6</v>
      </c>
      <c r="E18" s="81" t="s">
        <v>91</v>
      </c>
      <c r="F18" s="82"/>
      <c r="G18" s="45"/>
      <c r="H18" s="61">
        <v>0</v>
      </c>
      <c r="I18" s="58">
        <v>1</v>
      </c>
      <c r="J18" s="58" t="s">
        <v>15</v>
      </c>
      <c r="K18" s="43">
        <f>H18*I18</f>
        <v>0</v>
      </c>
      <c r="L18" s="107"/>
    </row>
    <row r="19" spans="1:12" ht="15" customHeight="1">
      <c r="A19" s="119">
        <f>A18+10</f>
        <v>20</v>
      </c>
      <c r="B19" s="79">
        <v>10</v>
      </c>
      <c r="C19" s="112" t="s">
        <v>92</v>
      </c>
      <c r="D19" s="80" t="s">
        <v>6</v>
      </c>
      <c r="E19" s="168" t="s">
        <v>93</v>
      </c>
      <c r="F19" s="169"/>
      <c r="G19" s="170"/>
      <c r="H19" s="61">
        <v>0</v>
      </c>
      <c r="I19" s="58">
        <v>1</v>
      </c>
      <c r="J19" s="58" t="s">
        <v>15</v>
      </c>
      <c r="K19" s="43">
        <f>H19*I19</f>
        <v>0</v>
      </c>
      <c r="L19" s="107"/>
    </row>
    <row r="20" spans="1:12" ht="15.75" customHeight="1" thickBot="1">
      <c r="A20" s="119">
        <f t="shared" ref="A20" si="2">A19+10</f>
        <v>30</v>
      </c>
      <c r="B20" s="79">
        <v>10</v>
      </c>
      <c r="C20" s="112" t="s">
        <v>94</v>
      </c>
      <c r="D20" s="80" t="s">
        <v>6</v>
      </c>
      <c r="E20" s="168" t="s">
        <v>95</v>
      </c>
      <c r="F20" s="169"/>
      <c r="G20" s="170"/>
      <c r="H20" s="61">
        <v>0</v>
      </c>
      <c r="I20" s="58">
        <v>1</v>
      </c>
      <c r="J20" s="58" t="s">
        <v>15</v>
      </c>
      <c r="K20" s="43">
        <f t="shared" ref="K20" si="3">H20*I20</f>
        <v>0</v>
      </c>
      <c r="L20" s="107"/>
    </row>
    <row r="21" spans="1:12" ht="15.75" thickBot="1">
      <c r="A21" s="177" t="s">
        <v>30</v>
      </c>
      <c r="B21" s="177"/>
      <c r="C21" s="177"/>
      <c r="D21" s="177"/>
      <c r="E21" s="177"/>
      <c r="F21" s="177"/>
      <c r="G21" s="177"/>
      <c r="H21" s="177"/>
      <c r="I21" s="177"/>
      <c r="J21" s="178"/>
      <c r="K21" s="42">
        <f>SUM(K18:K20)</f>
        <v>0</v>
      </c>
      <c r="L21" s="107"/>
    </row>
    <row r="22" spans="1:12" ht="22.5">
      <c r="A22" s="114"/>
      <c r="B22" s="116"/>
      <c r="C22" s="116"/>
      <c r="D22" s="116"/>
      <c r="E22" s="116"/>
      <c r="F22" s="116"/>
      <c r="G22" s="117"/>
      <c r="H22" s="73" t="s">
        <v>16</v>
      </c>
      <c r="I22" s="54" t="s">
        <v>14</v>
      </c>
      <c r="J22" s="54" t="s">
        <v>9</v>
      </c>
      <c r="K22" s="55" t="s">
        <v>10</v>
      </c>
      <c r="L22" s="107"/>
    </row>
    <row r="23" spans="1:12" ht="15" customHeight="1">
      <c r="A23" s="119">
        <v>10</v>
      </c>
      <c r="B23" s="79">
        <v>10</v>
      </c>
      <c r="C23" s="118" t="s">
        <v>90</v>
      </c>
      <c r="D23" s="80" t="s">
        <v>6</v>
      </c>
      <c r="E23" s="81" t="s">
        <v>91</v>
      </c>
      <c r="F23" s="82"/>
      <c r="G23" s="45"/>
      <c r="H23" s="61">
        <v>0</v>
      </c>
      <c r="I23" s="58">
        <v>1</v>
      </c>
      <c r="J23" s="58" t="s">
        <v>15</v>
      </c>
      <c r="K23" s="43">
        <f>H23*I23</f>
        <v>0</v>
      </c>
      <c r="L23" s="107"/>
    </row>
    <row r="24" spans="1:12" ht="15" customHeight="1">
      <c r="A24" s="119">
        <f>A23+10</f>
        <v>20</v>
      </c>
      <c r="B24" s="79">
        <v>10</v>
      </c>
      <c r="C24" s="112" t="s">
        <v>92</v>
      </c>
      <c r="D24" s="80" t="s">
        <v>6</v>
      </c>
      <c r="E24" s="168" t="s">
        <v>93</v>
      </c>
      <c r="F24" s="169"/>
      <c r="G24" s="170"/>
      <c r="H24" s="61">
        <v>0</v>
      </c>
      <c r="I24" s="58">
        <v>1</v>
      </c>
      <c r="J24" s="58" t="s">
        <v>15</v>
      </c>
      <c r="K24" s="43">
        <f>H24*I24</f>
        <v>0</v>
      </c>
      <c r="L24" s="107"/>
    </row>
    <row r="25" spans="1:12" ht="15.75" customHeight="1" thickBot="1">
      <c r="A25" s="119">
        <f t="shared" ref="A25" si="4">A24+10</f>
        <v>30</v>
      </c>
      <c r="B25" s="79">
        <v>10</v>
      </c>
      <c r="C25" s="112" t="s">
        <v>94</v>
      </c>
      <c r="D25" s="80" t="s">
        <v>6</v>
      </c>
      <c r="E25" s="168" t="s">
        <v>95</v>
      </c>
      <c r="F25" s="169"/>
      <c r="G25" s="170"/>
      <c r="H25" s="61">
        <v>0</v>
      </c>
      <c r="I25" s="58">
        <v>1</v>
      </c>
      <c r="J25" s="58" t="s">
        <v>15</v>
      </c>
      <c r="K25" s="43">
        <f t="shared" ref="K25" si="5">H25*I25</f>
        <v>0</v>
      </c>
      <c r="L25" s="107"/>
    </row>
    <row r="26" spans="1:12" ht="15.75" thickBot="1">
      <c r="A26" s="177" t="s">
        <v>30</v>
      </c>
      <c r="B26" s="177"/>
      <c r="C26" s="177"/>
      <c r="D26" s="177"/>
      <c r="E26" s="177"/>
      <c r="F26" s="177"/>
      <c r="G26" s="177"/>
      <c r="H26" s="177"/>
      <c r="I26" s="177"/>
      <c r="J26" s="178"/>
      <c r="K26" s="42">
        <f>SUM(K23:K25)</f>
        <v>0</v>
      </c>
      <c r="L26" s="107"/>
    </row>
    <row r="27" spans="1:12" ht="15.75" thickBot="1">
      <c r="A27" s="63"/>
      <c r="B27" s="63"/>
      <c r="C27" s="63"/>
      <c r="D27" s="63"/>
      <c r="E27" s="63"/>
      <c r="F27" s="63"/>
      <c r="G27" s="63"/>
      <c r="H27" s="63"/>
      <c r="I27" s="159" t="s">
        <v>17</v>
      </c>
      <c r="J27" s="159"/>
      <c r="K27" s="121">
        <f>SUM(K16,K21,K26)</f>
        <v>0</v>
      </c>
      <c r="L27" s="107"/>
    </row>
    <row r="28" spans="1:12" ht="15.75" thickBot="1">
      <c r="A28" s="83"/>
      <c r="B28" s="83"/>
      <c r="C28" s="84"/>
      <c r="D28" s="84"/>
      <c r="E28" s="84"/>
      <c r="F28" s="84"/>
      <c r="G28" s="84"/>
      <c r="H28" s="49"/>
      <c r="I28" s="50"/>
      <c r="J28" s="51"/>
      <c r="K28" s="3"/>
      <c r="L28" s="107"/>
    </row>
    <row r="29" spans="1:12" ht="15.75" thickBot="1">
      <c r="A29" s="85" t="s">
        <v>21</v>
      </c>
      <c r="B29" s="86"/>
      <c r="C29" s="52"/>
      <c r="D29" s="52"/>
      <c r="E29" s="52"/>
      <c r="F29" s="52"/>
      <c r="G29" s="52"/>
      <c r="H29" s="52"/>
      <c r="I29" s="52"/>
      <c r="J29" s="52"/>
      <c r="K29" s="53"/>
      <c r="L29" s="107"/>
    </row>
    <row r="30" spans="1:12" ht="22.5">
      <c r="A30" s="55" t="s">
        <v>2</v>
      </c>
      <c r="B30" s="152" t="s">
        <v>5</v>
      </c>
      <c r="C30" s="153"/>
      <c r="D30" s="87"/>
      <c r="E30" s="88"/>
      <c r="F30" s="88"/>
      <c r="G30" s="89"/>
      <c r="H30" s="55" t="s">
        <v>18</v>
      </c>
      <c r="I30" s="55" t="s">
        <v>19</v>
      </c>
      <c r="J30" s="54" t="s">
        <v>20</v>
      </c>
      <c r="K30" s="55" t="s">
        <v>10</v>
      </c>
      <c r="L30" s="107"/>
    </row>
    <row r="31" spans="1:12">
      <c r="A31" s="90">
        <v>20</v>
      </c>
      <c r="B31" s="160" t="s">
        <v>22</v>
      </c>
      <c r="C31" s="161"/>
      <c r="D31" s="161"/>
      <c r="E31" s="161"/>
      <c r="F31" s="161"/>
      <c r="G31" s="162"/>
      <c r="H31" s="4">
        <v>0</v>
      </c>
      <c r="I31" s="47">
        <v>20</v>
      </c>
      <c r="J31" s="60" t="s">
        <v>23</v>
      </c>
      <c r="K31" s="46">
        <f>H31*I31</f>
        <v>0</v>
      </c>
      <c r="L31" s="107"/>
    </row>
    <row r="32" spans="1:12">
      <c r="A32" s="90">
        <f>A31+10</f>
        <v>30</v>
      </c>
      <c r="B32" s="160" t="s">
        <v>24</v>
      </c>
      <c r="C32" s="161"/>
      <c r="D32" s="161"/>
      <c r="E32" s="161"/>
      <c r="F32" s="161"/>
      <c r="G32" s="162"/>
      <c r="H32" s="4">
        <v>0</v>
      </c>
      <c r="I32" s="47">
        <v>10</v>
      </c>
      <c r="J32" s="60" t="s">
        <v>23</v>
      </c>
      <c r="K32" s="46">
        <f>H32*I32</f>
        <v>0</v>
      </c>
      <c r="L32" s="107"/>
    </row>
    <row r="33" spans="1:12">
      <c r="A33" s="90">
        <f>A32+10</f>
        <v>40</v>
      </c>
      <c r="B33" s="96" t="s">
        <v>25</v>
      </c>
      <c r="C33" s="97"/>
      <c r="D33" s="98"/>
      <c r="E33" s="99"/>
      <c r="F33" s="100"/>
      <c r="G33" s="101"/>
      <c r="H33" s="4">
        <v>0</v>
      </c>
      <c r="I33" s="47">
        <v>10</v>
      </c>
      <c r="J33" s="60" t="s">
        <v>23</v>
      </c>
      <c r="K33" s="46">
        <f>H33*I33</f>
        <v>0</v>
      </c>
      <c r="L33" s="107"/>
    </row>
    <row r="34" spans="1:12">
      <c r="A34" s="90">
        <v>50</v>
      </c>
      <c r="B34" s="160" t="s">
        <v>26</v>
      </c>
      <c r="C34" s="161"/>
      <c r="D34" s="161"/>
      <c r="E34" s="161"/>
      <c r="F34" s="161"/>
      <c r="G34" s="162"/>
      <c r="H34" s="4">
        <v>0</v>
      </c>
      <c r="I34" s="47">
        <v>10</v>
      </c>
      <c r="J34" s="60" t="s">
        <v>23</v>
      </c>
      <c r="K34" s="46">
        <f>H34*I34</f>
        <v>0</v>
      </c>
      <c r="L34" s="107"/>
    </row>
    <row r="35" spans="1:12">
      <c r="A35" s="90">
        <v>60</v>
      </c>
      <c r="B35" s="96" t="s">
        <v>27</v>
      </c>
      <c r="C35" s="102"/>
      <c r="D35" s="103"/>
      <c r="E35" s="103"/>
      <c r="F35" s="100"/>
      <c r="G35" s="101"/>
      <c r="H35" s="4">
        <v>0</v>
      </c>
      <c r="I35" s="47">
        <v>40</v>
      </c>
      <c r="J35" s="60" t="s">
        <v>23</v>
      </c>
      <c r="K35" s="46">
        <f>H35*I35</f>
        <v>0</v>
      </c>
      <c r="L35" s="107"/>
    </row>
    <row r="36" spans="1:12" ht="15.75" thickBot="1">
      <c r="A36" s="90">
        <v>70</v>
      </c>
      <c r="B36" s="160" t="s">
        <v>28</v>
      </c>
      <c r="C36" s="161"/>
      <c r="D36" s="161"/>
      <c r="E36" s="161"/>
      <c r="F36" s="100"/>
      <c r="G36" s="101"/>
      <c r="H36" s="5">
        <v>10547.24</v>
      </c>
      <c r="I36" s="47">
        <v>1</v>
      </c>
      <c r="J36" s="48" t="s">
        <v>29</v>
      </c>
      <c r="K36" s="46">
        <f>H36</f>
        <v>10547.24</v>
      </c>
      <c r="L36" s="107"/>
    </row>
    <row r="37" spans="1:12" ht="15.75" thickBot="1">
      <c r="A37" s="83"/>
      <c r="B37" s="83"/>
      <c r="C37" s="63"/>
      <c r="D37" s="84"/>
      <c r="E37" s="84"/>
      <c r="F37" s="84"/>
      <c r="G37" s="84"/>
      <c r="H37" s="49"/>
      <c r="I37" s="50"/>
      <c r="J37" s="51" t="s">
        <v>30</v>
      </c>
      <c r="K37" s="8">
        <f>SUM(K31:K36)</f>
        <v>10547.24</v>
      </c>
      <c r="L37" s="107"/>
    </row>
    <row r="38" spans="1:12" ht="15.75" thickBot="1">
      <c r="A38" s="83"/>
      <c r="B38" s="83"/>
      <c r="C38" s="63"/>
      <c r="D38" s="84"/>
      <c r="E38" s="84"/>
      <c r="F38" s="84"/>
      <c r="G38" s="84"/>
      <c r="H38" s="49"/>
      <c r="I38" s="50"/>
      <c r="J38" s="51"/>
      <c r="K38" s="10"/>
      <c r="L38" s="107"/>
    </row>
    <row r="39" spans="1:12" ht="15.75" thickBot="1">
      <c r="A39" s="85" t="s">
        <v>32</v>
      </c>
      <c r="B39" s="86"/>
      <c r="C39" s="52"/>
      <c r="D39" s="52"/>
      <c r="E39" s="52"/>
      <c r="F39" s="52"/>
      <c r="G39" s="52"/>
      <c r="H39" s="52"/>
      <c r="I39" s="52"/>
      <c r="J39" s="52"/>
      <c r="K39" s="53"/>
      <c r="L39" s="107"/>
    </row>
    <row r="40" spans="1:12" ht="22.5">
      <c r="A40" s="55" t="s">
        <v>2</v>
      </c>
      <c r="B40" s="152" t="s">
        <v>5</v>
      </c>
      <c r="C40" s="153"/>
      <c r="D40" s="153"/>
      <c r="E40" s="88"/>
      <c r="F40" s="88"/>
      <c r="G40" s="89"/>
      <c r="H40" s="54" t="s">
        <v>31</v>
      </c>
      <c r="I40" s="54" t="s">
        <v>14</v>
      </c>
      <c r="J40" s="54" t="s">
        <v>20</v>
      </c>
      <c r="K40" s="55" t="s">
        <v>10</v>
      </c>
      <c r="L40" s="107"/>
    </row>
    <row r="41" spans="1:12" ht="15.75" thickBot="1">
      <c r="A41" s="90">
        <v>80</v>
      </c>
      <c r="B41" s="154" t="s">
        <v>33</v>
      </c>
      <c r="C41" s="155"/>
      <c r="D41" s="155"/>
      <c r="E41" s="155"/>
      <c r="F41" s="155"/>
      <c r="G41" s="156"/>
      <c r="H41" s="6">
        <v>3539.87</v>
      </c>
      <c r="I41" s="56">
        <v>1</v>
      </c>
      <c r="J41" s="48" t="s">
        <v>29</v>
      </c>
      <c r="K41" s="7">
        <f>$I41*ROUND((H41),2)</f>
        <v>3539.87</v>
      </c>
      <c r="L41" s="107"/>
    </row>
    <row r="42" spans="1:12" ht="15.75" thickBot="1">
      <c r="A42" s="83"/>
      <c r="B42" s="83"/>
      <c r="C42" s="63"/>
      <c r="D42" s="84"/>
      <c r="E42" s="84"/>
      <c r="F42" s="84"/>
      <c r="G42" s="84"/>
      <c r="H42" s="49"/>
      <c r="I42" s="50"/>
      <c r="J42" s="51" t="s">
        <v>30</v>
      </c>
      <c r="K42" s="8">
        <f>SUM(K41:K41)</f>
        <v>3539.87</v>
      </c>
      <c r="L42" s="107"/>
    </row>
    <row r="43" spans="1:12" ht="15.75" thickBot="1">
      <c r="A43" s="83"/>
      <c r="B43" s="83"/>
      <c r="C43" s="63"/>
      <c r="D43" s="84"/>
      <c r="E43" s="84"/>
      <c r="F43" s="84"/>
      <c r="G43" s="84"/>
      <c r="H43" s="49"/>
      <c r="I43" s="50"/>
      <c r="J43" s="51"/>
      <c r="K43" s="10"/>
      <c r="L43" s="107"/>
    </row>
    <row r="44" spans="1:12" ht="15.75" thickBot="1">
      <c r="A44" s="85" t="s">
        <v>34</v>
      </c>
      <c r="B44" s="86"/>
      <c r="C44" s="52"/>
      <c r="D44" s="52"/>
      <c r="E44" s="52"/>
      <c r="F44" s="52"/>
      <c r="G44" s="52"/>
      <c r="H44" s="52"/>
      <c r="I44" s="52"/>
      <c r="J44" s="52"/>
      <c r="K44" s="53"/>
      <c r="L44" s="107"/>
    </row>
    <row r="45" spans="1:12" ht="22.5">
      <c r="A45" s="55" t="s">
        <v>2</v>
      </c>
      <c r="B45" s="152" t="s">
        <v>5</v>
      </c>
      <c r="C45" s="153"/>
      <c r="D45" s="153"/>
      <c r="E45" s="88"/>
      <c r="F45" s="88"/>
      <c r="G45" s="89"/>
      <c r="H45" s="54" t="s">
        <v>31</v>
      </c>
      <c r="I45" s="54" t="s">
        <v>14</v>
      </c>
      <c r="J45" s="54" t="s">
        <v>20</v>
      </c>
      <c r="K45" s="55" t="s">
        <v>10</v>
      </c>
      <c r="L45" s="107"/>
    </row>
    <row r="46" spans="1:12" ht="15.75" thickBot="1">
      <c r="A46" s="90">
        <v>90</v>
      </c>
      <c r="B46" s="154" t="s">
        <v>35</v>
      </c>
      <c r="C46" s="155"/>
      <c r="D46" s="155"/>
      <c r="E46" s="155"/>
      <c r="F46" s="155"/>
      <c r="G46" s="156"/>
      <c r="H46" s="6">
        <v>26549.02</v>
      </c>
      <c r="I46" s="56">
        <v>1</v>
      </c>
      <c r="J46" s="48" t="s">
        <v>29</v>
      </c>
      <c r="K46" s="7">
        <f>$I46*ROUND((H46),2)</f>
        <v>26549.02</v>
      </c>
      <c r="L46" s="107"/>
    </row>
    <row r="47" spans="1:12" ht="15.75" thickBot="1">
      <c r="A47" s="83"/>
      <c r="B47" s="83"/>
      <c r="C47" s="63"/>
      <c r="D47" s="84"/>
      <c r="E47" s="84"/>
      <c r="F47" s="84"/>
      <c r="G47" s="84"/>
      <c r="H47" s="49"/>
      <c r="I47" s="50"/>
      <c r="J47" s="51" t="s">
        <v>30</v>
      </c>
      <c r="K47" s="8">
        <f>SUM(K46:K46)</f>
        <v>26549.02</v>
      </c>
      <c r="L47" s="107"/>
    </row>
    <row r="48" spans="1:12" ht="15.75" thickBot="1">
      <c r="A48" s="83"/>
      <c r="B48" s="83"/>
      <c r="C48" s="63"/>
      <c r="D48" s="84"/>
      <c r="E48" s="84"/>
      <c r="F48" s="84"/>
      <c r="G48" s="84"/>
      <c r="H48" s="49"/>
      <c r="I48" s="50"/>
      <c r="J48" s="50"/>
      <c r="K48" s="104"/>
      <c r="L48" s="107"/>
    </row>
    <row r="49" spans="1:12" ht="16.5" thickBot="1">
      <c r="A49" s="63"/>
      <c r="B49" s="63"/>
      <c r="C49" s="63"/>
      <c r="D49" s="63"/>
      <c r="E49" s="63"/>
      <c r="F49" s="63"/>
      <c r="G49" s="63"/>
      <c r="H49" s="63"/>
      <c r="I49" s="68"/>
      <c r="J49" s="105" t="s">
        <v>36</v>
      </c>
      <c r="K49" s="9" t="str">
        <f>IF(OR(K13=0,K14=0,K15=0,K18=0,K19=0,K20=0,K23=0,K24=0,K25=0),"",SUM(K27,K37,K42,K47))</f>
        <v/>
      </c>
      <c r="L49" s="107"/>
    </row>
    <row r="50" spans="1:12">
      <c r="A50" s="63"/>
      <c r="B50" s="63"/>
      <c r="C50" s="63"/>
      <c r="D50" s="63"/>
      <c r="E50" s="63"/>
      <c r="F50" s="63"/>
      <c r="G50" s="106"/>
      <c r="H50" s="63"/>
      <c r="I50" s="68"/>
      <c r="J50" s="68"/>
      <c r="K50" s="63"/>
      <c r="L50" s="107"/>
    </row>
    <row r="51" spans="1:12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</row>
  </sheetData>
  <sheetProtection password="EE07" sheet="1" objects="1" scenarios="1" selectLockedCells="1"/>
  <mergeCells count="30">
    <mergeCell ref="K11:K12"/>
    <mergeCell ref="E14:G14"/>
    <mergeCell ref="E15:G15"/>
    <mergeCell ref="A16:J16"/>
    <mergeCell ref="A7:C7"/>
    <mergeCell ref="E7:K7"/>
    <mergeCell ref="A10:A12"/>
    <mergeCell ref="B10:B12"/>
    <mergeCell ref="C10:C12"/>
    <mergeCell ref="D10:D12"/>
    <mergeCell ref="E10:G12"/>
    <mergeCell ref="H11:H12"/>
    <mergeCell ref="I11:I12"/>
    <mergeCell ref="J11:J12"/>
    <mergeCell ref="B34:G34"/>
    <mergeCell ref="E19:G19"/>
    <mergeCell ref="E20:G20"/>
    <mergeCell ref="A21:J21"/>
    <mergeCell ref="E24:G24"/>
    <mergeCell ref="E25:G25"/>
    <mergeCell ref="A26:J26"/>
    <mergeCell ref="I27:J27"/>
    <mergeCell ref="B30:C30"/>
    <mergeCell ref="B31:G31"/>
    <mergeCell ref="B32:G32"/>
    <mergeCell ref="B36:E36"/>
    <mergeCell ref="B40:D40"/>
    <mergeCell ref="B41:G41"/>
    <mergeCell ref="B45:D45"/>
    <mergeCell ref="B46:G46"/>
  </mergeCells>
  <conditionalFormatting sqref="C23:C25">
    <cfRule type="duplicateValues" dxfId="5" priority="1"/>
  </conditionalFormatting>
  <conditionalFormatting sqref="C13:C15">
    <cfRule type="duplicateValues" dxfId="4" priority="3"/>
  </conditionalFormatting>
  <conditionalFormatting sqref="C18:C20">
    <cfRule type="duplicateValues" dxfId="3" priority="2"/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C3424-D88F-4047-9A2F-33375C40D8F2}">
  <dimension ref="A1:M41"/>
  <sheetViews>
    <sheetView showGridLines="0" workbookViewId="0">
      <selection activeCell="I12" sqref="I12"/>
    </sheetView>
  </sheetViews>
  <sheetFormatPr baseColWidth="10" defaultRowHeight="15"/>
  <cols>
    <col min="1" max="1" width="4.7109375" customWidth="1"/>
    <col min="2" max="2" width="9.140625" customWidth="1"/>
    <col min="3" max="3" width="7.85546875" customWidth="1"/>
    <col min="4" max="4" width="8.85546875" bestFit="1" customWidth="1"/>
    <col min="5" max="5" width="11.85546875" customWidth="1"/>
    <col min="6" max="6" width="39.140625" bestFit="1" customWidth="1"/>
    <col min="7" max="7" width="5.5703125" customWidth="1"/>
    <col min="8" max="8" width="17.140625" customWidth="1"/>
    <col min="9" max="9" width="19.140625" customWidth="1"/>
    <col min="11" max="11" width="9.28515625" customWidth="1"/>
    <col min="12" max="12" width="25.5703125" customWidth="1"/>
  </cols>
  <sheetData>
    <row r="1" spans="1:13">
      <c r="A1" s="63"/>
      <c r="B1" s="63"/>
      <c r="C1" s="63"/>
      <c r="D1" s="63"/>
      <c r="E1" s="63"/>
      <c r="F1" s="63"/>
      <c r="G1" s="63"/>
      <c r="H1" s="63"/>
      <c r="I1" s="63"/>
      <c r="J1" s="64"/>
      <c r="K1" s="64"/>
      <c r="L1" s="65"/>
      <c r="M1" s="107"/>
    </row>
    <row r="2" spans="1:13">
      <c r="A2" s="63"/>
      <c r="B2" s="63"/>
      <c r="C2" s="63"/>
      <c r="D2" s="63"/>
      <c r="E2" s="63"/>
      <c r="F2" s="63"/>
      <c r="G2" s="63"/>
      <c r="H2" s="63"/>
      <c r="I2" s="66" t="s">
        <v>116</v>
      </c>
      <c r="J2" s="67"/>
      <c r="K2" s="67"/>
      <c r="L2" s="67"/>
      <c r="M2" s="107"/>
    </row>
    <row r="3" spans="1:13">
      <c r="A3" s="63"/>
      <c r="B3" s="63"/>
      <c r="C3" s="63"/>
      <c r="D3" s="63"/>
      <c r="E3" s="63"/>
      <c r="F3" s="63"/>
      <c r="G3" s="63"/>
      <c r="H3" s="63"/>
      <c r="I3" s="67" t="str">
        <f>'[1]FS Globale'!$E$3</f>
        <v xml:space="preserve">Appel de propositions : </v>
      </c>
      <c r="J3" s="68"/>
      <c r="K3" s="68"/>
      <c r="L3" s="63"/>
      <c r="M3" s="107"/>
    </row>
    <row r="4" spans="1:13">
      <c r="A4" s="63"/>
      <c r="B4" s="63"/>
      <c r="C4" s="63"/>
      <c r="D4" s="63"/>
      <c r="E4" s="63"/>
      <c r="F4" s="63"/>
      <c r="G4" s="63"/>
      <c r="H4" s="63"/>
      <c r="I4" s="63" t="s">
        <v>38</v>
      </c>
      <c r="J4" s="68"/>
      <c r="K4" s="68"/>
      <c r="L4" s="63"/>
      <c r="M4" s="107"/>
    </row>
    <row r="5" spans="1:13">
      <c r="A5" s="63"/>
      <c r="B5" s="63"/>
      <c r="C5" s="63"/>
      <c r="D5" s="63"/>
      <c r="E5" s="63"/>
      <c r="F5" s="63"/>
      <c r="G5" s="63"/>
      <c r="H5" s="63"/>
      <c r="I5" s="63"/>
      <c r="J5" s="68"/>
      <c r="K5" s="68"/>
      <c r="L5" s="63"/>
      <c r="M5" s="107"/>
    </row>
    <row r="6" spans="1:13" ht="15.75" thickBot="1">
      <c r="A6" s="63"/>
      <c r="B6" s="69" t="s">
        <v>52</v>
      </c>
      <c r="C6" s="69"/>
      <c r="D6" s="69"/>
      <c r="E6" s="69"/>
      <c r="F6" s="69"/>
      <c r="G6" s="69"/>
      <c r="H6" s="69"/>
      <c r="I6" s="69"/>
      <c r="J6" s="68"/>
      <c r="K6" s="68"/>
      <c r="L6" s="70"/>
      <c r="M6" s="107"/>
    </row>
    <row r="7" spans="1:13">
      <c r="A7" s="63"/>
      <c r="B7" s="157"/>
      <c r="C7" s="157"/>
      <c r="D7" s="157"/>
      <c r="E7" s="67"/>
      <c r="F7" s="158"/>
      <c r="G7" s="158"/>
      <c r="H7" s="158"/>
      <c r="I7" s="158"/>
      <c r="J7" s="158"/>
      <c r="K7" s="158"/>
      <c r="L7" s="158"/>
      <c r="M7" s="107"/>
    </row>
    <row r="8" spans="1:13">
      <c r="A8" s="63"/>
      <c r="B8" s="71" t="s">
        <v>0</v>
      </c>
      <c r="C8" s="71"/>
      <c r="D8" s="67"/>
      <c r="E8" s="67"/>
      <c r="F8" s="72"/>
      <c r="G8" s="72"/>
      <c r="H8" s="72"/>
      <c r="I8" s="72"/>
      <c r="J8" s="72"/>
      <c r="K8" s="72"/>
      <c r="L8" s="72"/>
      <c r="M8" s="107"/>
    </row>
    <row r="9" spans="1:13">
      <c r="A9" s="63"/>
      <c r="B9" s="108"/>
      <c r="C9" s="108"/>
      <c r="D9" s="108"/>
      <c r="E9" s="108"/>
      <c r="F9" s="109"/>
      <c r="G9" s="109"/>
      <c r="H9" s="109"/>
      <c r="I9" s="109"/>
      <c r="J9" s="109"/>
      <c r="K9" s="109"/>
      <c r="L9" s="108"/>
      <c r="M9" s="107"/>
    </row>
    <row r="10" spans="1:13" ht="22.5">
      <c r="A10" s="63"/>
      <c r="B10" s="73" t="s">
        <v>1</v>
      </c>
      <c r="C10" s="73" t="s">
        <v>2</v>
      </c>
      <c r="D10" s="73" t="s">
        <v>3</v>
      </c>
      <c r="E10" s="73" t="s">
        <v>4</v>
      </c>
      <c r="F10" s="74" t="s">
        <v>5</v>
      </c>
      <c r="G10" s="75"/>
      <c r="H10" s="76"/>
      <c r="I10" s="77"/>
      <c r="J10" s="76"/>
      <c r="K10" s="76"/>
      <c r="L10" s="78"/>
      <c r="M10" s="107"/>
    </row>
    <row r="11" spans="1:13" ht="22.5">
      <c r="A11" s="63"/>
      <c r="B11" s="79">
        <v>10</v>
      </c>
      <c r="C11" s="79">
        <v>10</v>
      </c>
      <c r="D11" s="112" t="s">
        <v>96</v>
      </c>
      <c r="E11" s="80" t="s">
        <v>6</v>
      </c>
      <c r="F11" s="81" t="s">
        <v>97</v>
      </c>
      <c r="G11" s="82"/>
      <c r="H11" s="2"/>
      <c r="I11" s="55" t="s">
        <v>7</v>
      </c>
      <c r="J11" s="54" t="s">
        <v>8</v>
      </c>
      <c r="K11" s="54" t="s">
        <v>9</v>
      </c>
      <c r="L11" s="55" t="s">
        <v>10</v>
      </c>
      <c r="M11" s="107"/>
    </row>
    <row r="12" spans="1:13">
      <c r="A12" s="63"/>
      <c r="B12" s="83"/>
      <c r="C12" s="83"/>
      <c r="D12" s="84"/>
      <c r="E12" s="84"/>
      <c r="F12" s="84"/>
      <c r="G12" s="84"/>
      <c r="H12" s="84"/>
      <c r="I12" s="4">
        <v>0</v>
      </c>
      <c r="J12" s="57" t="s">
        <v>11</v>
      </c>
      <c r="K12" s="57" t="s">
        <v>12</v>
      </c>
      <c r="L12" s="43">
        <f>I12*J12</f>
        <v>0</v>
      </c>
      <c r="M12" s="107"/>
    </row>
    <row r="13" spans="1:13" ht="22.5">
      <c r="A13" s="63"/>
      <c r="B13" s="63"/>
      <c r="C13" s="63"/>
      <c r="D13" s="63"/>
      <c r="E13" s="63"/>
      <c r="F13" s="63"/>
      <c r="G13" s="63"/>
      <c r="H13" s="63"/>
      <c r="I13" s="73" t="s">
        <v>13</v>
      </c>
      <c r="J13" s="54" t="s">
        <v>14</v>
      </c>
      <c r="K13" s="54" t="s">
        <v>9</v>
      </c>
      <c r="L13" s="55" t="s">
        <v>10</v>
      </c>
      <c r="M13" s="107"/>
    </row>
    <row r="14" spans="1:13">
      <c r="A14" s="63"/>
      <c r="B14" s="63"/>
      <c r="C14" s="63"/>
      <c r="D14" s="63"/>
      <c r="E14" s="63"/>
      <c r="F14" s="63"/>
      <c r="G14" s="63"/>
      <c r="H14" s="63"/>
      <c r="I14" s="61">
        <v>0</v>
      </c>
      <c r="J14" s="58">
        <v>1</v>
      </c>
      <c r="K14" s="58" t="s">
        <v>15</v>
      </c>
      <c r="L14" s="43">
        <f>I14*J14</f>
        <v>0</v>
      </c>
      <c r="M14" s="107"/>
    </row>
    <row r="15" spans="1:13" ht="22.5">
      <c r="A15" s="63"/>
      <c r="B15" s="63"/>
      <c r="C15" s="63"/>
      <c r="D15" s="63"/>
      <c r="E15" s="63"/>
      <c r="F15" s="63"/>
      <c r="G15" s="63"/>
      <c r="H15" s="63"/>
      <c r="I15" s="73" t="s">
        <v>16</v>
      </c>
      <c r="J15" s="54" t="s">
        <v>14</v>
      </c>
      <c r="K15" s="54" t="s">
        <v>9</v>
      </c>
      <c r="L15" s="55" t="s">
        <v>10</v>
      </c>
      <c r="M15" s="107"/>
    </row>
    <row r="16" spans="1:13" ht="15.75" thickBot="1">
      <c r="A16" s="63"/>
      <c r="B16" s="63"/>
      <c r="C16" s="63"/>
      <c r="D16" s="63"/>
      <c r="E16" s="63"/>
      <c r="F16" s="63"/>
      <c r="G16" s="63"/>
      <c r="H16" s="63"/>
      <c r="I16" s="62">
        <v>0</v>
      </c>
      <c r="J16" s="58">
        <v>1</v>
      </c>
      <c r="K16" s="58" t="s">
        <v>15</v>
      </c>
      <c r="L16" s="44">
        <f>I16*J16</f>
        <v>0</v>
      </c>
      <c r="M16" s="107"/>
    </row>
    <row r="17" spans="1:13" ht="15.75" thickBot="1">
      <c r="A17" s="63"/>
      <c r="B17" s="63"/>
      <c r="C17" s="63"/>
      <c r="D17" s="63"/>
      <c r="E17" s="63"/>
      <c r="F17" s="63"/>
      <c r="G17" s="63"/>
      <c r="H17" s="63"/>
      <c r="I17" s="63"/>
      <c r="J17" s="159" t="s">
        <v>17</v>
      </c>
      <c r="K17" s="159"/>
      <c r="L17" s="59">
        <f>L12+L14+L16</f>
        <v>0</v>
      </c>
      <c r="M17" s="107"/>
    </row>
    <row r="18" spans="1:13" ht="15.75" thickBot="1">
      <c r="A18" s="63"/>
      <c r="B18" s="63"/>
      <c r="C18" s="63"/>
      <c r="D18" s="63"/>
      <c r="E18" s="63"/>
      <c r="F18" s="63"/>
      <c r="G18" s="63"/>
      <c r="H18" s="63"/>
      <c r="I18" s="63"/>
      <c r="J18" s="110"/>
      <c r="K18" s="110"/>
      <c r="L18" s="111"/>
      <c r="M18" s="107"/>
    </row>
    <row r="19" spans="1:13" ht="15.75" thickBot="1">
      <c r="A19" s="63"/>
      <c r="B19" s="85" t="s">
        <v>21</v>
      </c>
      <c r="C19" s="86"/>
      <c r="D19" s="52"/>
      <c r="E19" s="52"/>
      <c r="F19" s="52"/>
      <c r="G19" s="52"/>
      <c r="H19" s="52"/>
      <c r="I19" s="52"/>
      <c r="J19" s="52"/>
      <c r="K19" s="52"/>
      <c r="L19" s="53"/>
      <c r="M19" s="107"/>
    </row>
    <row r="20" spans="1:13" ht="22.5">
      <c r="A20" s="63"/>
      <c r="B20" s="55" t="s">
        <v>2</v>
      </c>
      <c r="C20" s="152" t="s">
        <v>5</v>
      </c>
      <c r="D20" s="153"/>
      <c r="E20" s="87"/>
      <c r="F20" s="88"/>
      <c r="G20" s="88"/>
      <c r="H20" s="89"/>
      <c r="I20" s="55" t="s">
        <v>18</v>
      </c>
      <c r="J20" s="55" t="s">
        <v>19</v>
      </c>
      <c r="K20" s="54" t="s">
        <v>20</v>
      </c>
      <c r="L20" s="55" t="s">
        <v>10</v>
      </c>
      <c r="M20" s="107"/>
    </row>
    <row r="21" spans="1:13">
      <c r="A21" s="63"/>
      <c r="B21" s="90">
        <v>20</v>
      </c>
      <c r="C21" s="91" t="s">
        <v>22</v>
      </c>
      <c r="D21" s="92"/>
      <c r="E21" s="93"/>
      <c r="F21" s="81"/>
      <c r="G21" s="94"/>
      <c r="H21" s="95"/>
      <c r="I21" s="4">
        <v>0</v>
      </c>
      <c r="J21" s="47">
        <v>4</v>
      </c>
      <c r="K21" s="60" t="s">
        <v>23</v>
      </c>
      <c r="L21" s="46">
        <f t="shared" ref="L21:L24" si="0">I21*J21</f>
        <v>0</v>
      </c>
      <c r="M21" s="107"/>
    </row>
    <row r="22" spans="1:13">
      <c r="A22" s="63"/>
      <c r="B22" s="90">
        <f>B21+10</f>
        <v>30</v>
      </c>
      <c r="C22" s="160" t="s">
        <v>24</v>
      </c>
      <c r="D22" s="161"/>
      <c r="E22" s="161"/>
      <c r="F22" s="161"/>
      <c r="G22" s="161"/>
      <c r="H22" s="162"/>
      <c r="I22" s="4">
        <v>0</v>
      </c>
      <c r="J22" s="47">
        <v>2</v>
      </c>
      <c r="K22" s="60" t="s">
        <v>23</v>
      </c>
      <c r="L22" s="46">
        <f t="shared" si="0"/>
        <v>0</v>
      </c>
      <c r="M22" s="107"/>
    </row>
    <row r="23" spans="1:13">
      <c r="A23" s="63"/>
      <c r="B23" s="90">
        <f>B22+10</f>
        <v>40</v>
      </c>
      <c r="C23" s="96" t="s">
        <v>25</v>
      </c>
      <c r="D23" s="97"/>
      <c r="E23" s="98"/>
      <c r="F23" s="99"/>
      <c r="G23" s="100"/>
      <c r="H23" s="101"/>
      <c r="I23" s="4">
        <v>0</v>
      </c>
      <c r="J23" s="47">
        <v>2</v>
      </c>
      <c r="K23" s="60" t="s">
        <v>23</v>
      </c>
      <c r="L23" s="46">
        <f t="shared" si="0"/>
        <v>0</v>
      </c>
      <c r="M23" s="107"/>
    </row>
    <row r="24" spans="1:13">
      <c r="A24" s="63"/>
      <c r="B24" s="90">
        <v>50</v>
      </c>
      <c r="C24" s="96" t="s">
        <v>26</v>
      </c>
      <c r="D24" s="97"/>
      <c r="E24" s="98"/>
      <c r="F24" s="99"/>
      <c r="G24" s="100"/>
      <c r="H24" s="101"/>
      <c r="I24" s="4">
        <v>0</v>
      </c>
      <c r="J24" s="47">
        <v>2</v>
      </c>
      <c r="K24" s="60" t="s">
        <v>23</v>
      </c>
      <c r="L24" s="46">
        <f t="shared" si="0"/>
        <v>0</v>
      </c>
      <c r="M24" s="107"/>
    </row>
    <row r="25" spans="1:13" ht="15.75" thickBot="1">
      <c r="A25" s="63"/>
      <c r="B25" s="90">
        <v>60</v>
      </c>
      <c r="C25" s="160" t="s">
        <v>28</v>
      </c>
      <c r="D25" s="161"/>
      <c r="E25" s="161"/>
      <c r="F25" s="161"/>
      <c r="G25" s="100"/>
      <c r="H25" s="101"/>
      <c r="I25" s="5">
        <v>594.66999999999996</v>
      </c>
      <c r="J25" s="47">
        <v>1</v>
      </c>
      <c r="K25" s="48" t="s">
        <v>29</v>
      </c>
      <c r="L25" s="46">
        <f>I25</f>
        <v>594.66999999999996</v>
      </c>
      <c r="M25" s="107"/>
    </row>
    <row r="26" spans="1:13" ht="15.75" thickBot="1">
      <c r="A26" s="63"/>
      <c r="B26" s="83"/>
      <c r="C26" s="83"/>
      <c r="D26" s="63"/>
      <c r="E26" s="84"/>
      <c r="F26" s="84"/>
      <c r="G26" s="84"/>
      <c r="H26" s="84"/>
      <c r="I26" s="49"/>
      <c r="J26" s="50"/>
      <c r="K26" s="51" t="s">
        <v>30</v>
      </c>
      <c r="L26" s="8">
        <f>SUM(L21:L25)</f>
        <v>594.66999999999996</v>
      </c>
      <c r="M26" s="107"/>
    </row>
    <row r="27" spans="1:13" ht="15.75" thickBot="1">
      <c r="A27" s="63"/>
      <c r="B27" s="83"/>
      <c r="C27" s="83"/>
      <c r="D27" s="63"/>
      <c r="E27" s="84"/>
      <c r="F27" s="84"/>
      <c r="G27" s="84"/>
      <c r="H27" s="84"/>
      <c r="I27" s="49"/>
      <c r="J27" s="50"/>
      <c r="K27" s="51"/>
      <c r="L27" s="3"/>
      <c r="M27" s="107"/>
    </row>
    <row r="28" spans="1:13" ht="15.75" thickBot="1">
      <c r="A28" s="63"/>
      <c r="B28" s="85" t="s">
        <v>32</v>
      </c>
      <c r="C28" s="86"/>
      <c r="D28" s="52"/>
      <c r="E28" s="52"/>
      <c r="F28" s="52"/>
      <c r="G28" s="52"/>
      <c r="H28" s="52"/>
      <c r="I28" s="52"/>
      <c r="J28" s="52"/>
      <c r="K28" s="52"/>
      <c r="L28" s="53"/>
      <c r="M28" s="107"/>
    </row>
    <row r="29" spans="1:13" ht="22.5">
      <c r="A29" s="63"/>
      <c r="B29" s="55" t="s">
        <v>2</v>
      </c>
      <c r="C29" s="152" t="s">
        <v>5</v>
      </c>
      <c r="D29" s="153"/>
      <c r="E29" s="153"/>
      <c r="F29" s="88"/>
      <c r="G29" s="88"/>
      <c r="H29" s="89"/>
      <c r="I29" s="54" t="s">
        <v>31</v>
      </c>
      <c r="J29" s="54" t="s">
        <v>14</v>
      </c>
      <c r="K29" s="54" t="s">
        <v>20</v>
      </c>
      <c r="L29" s="55" t="s">
        <v>10</v>
      </c>
      <c r="M29" s="107"/>
    </row>
    <row r="30" spans="1:13" ht="15.75" thickBot="1">
      <c r="A30" s="63"/>
      <c r="B30" s="90">
        <v>70</v>
      </c>
      <c r="C30" s="154" t="s">
        <v>33</v>
      </c>
      <c r="D30" s="155"/>
      <c r="E30" s="155"/>
      <c r="F30" s="155"/>
      <c r="G30" s="155"/>
      <c r="H30" s="156"/>
      <c r="I30" s="6">
        <v>269.20999999999998</v>
      </c>
      <c r="J30" s="56">
        <v>1</v>
      </c>
      <c r="K30" s="48" t="s">
        <v>29</v>
      </c>
      <c r="L30" s="7">
        <f>$J30*ROUND((I30),2)</f>
        <v>269.20999999999998</v>
      </c>
      <c r="M30" s="107"/>
    </row>
    <row r="31" spans="1:13" ht="15.75" thickBot="1">
      <c r="A31" s="63"/>
      <c r="B31" s="83"/>
      <c r="C31" s="83"/>
      <c r="D31" s="63"/>
      <c r="E31" s="84"/>
      <c r="F31" s="84"/>
      <c r="G31" s="84"/>
      <c r="H31" s="84"/>
      <c r="I31" s="49"/>
      <c r="J31" s="50"/>
      <c r="K31" s="51" t="s">
        <v>30</v>
      </c>
      <c r="L31" s="8">
        <f>SUM(L30:L30)</f>
        <v>269.20999999999998</v>
      </c>
      <c r="M31" s="107"/>
    </row>
    <row r="32" spans="1:13" ht="15.75" thickBot="1">
      <c r="A32" s="63"/>
      <c r="B32" s="83"/>
      <c r="C32" s="83"/>
      <c r="D32" s="63"/>
      <c r="E32" s="84"/>
      <c r="F32" s="84"/>
      <c r="G32" s="84"/>
      <c r="H32" s="84"/>
      <c r="I32" s="49"/>
      <c r="J32" s="50"/>
      <c r="K32" s="50"/>
      <c r="L32" s="104"/>
      <c r="M32" s="107"/>
    </row>
    <row r="33" spans="1:13" ht="15.75" thickBot="1">
      <c r="A33" s="63"/>
      <c r="B33" s="85" t="s">
        <v>34</v>
      </c>
      <c r="C33" s="86"/>
      <c r="D33" s="52"/>
      <c r="E33" s="52"/>
      <c r="F33" s="52"/>
      <c r="G33" s="52"/>
      <c r="H33" s="52"/>
      <c r="I33" s="52"/>
      <c r="J33" s="52"/>
      <c r="K33" s="52"/>
      <c r="L33" s="53"/>
      <c r="M33" s="107"/>
    </row>
    <row r="34" spans="1:13" ht="22.5">
      <c r="A34" s="63"/>
      <c r="B34" s="55" t="s">
        <v>2</v>
      </c>
      <c r="C34" s="152" t="s">
        <v>5</v>
      </c>
      <c r="D34" s="153"/>
      <c r="E34" s="153"/>
      <c r="F34" s="88"/>
      <c r="G34" s="88"/>
      <c r="H34" s="89"/>
      <c r="I34" s="54" t="s">
        <v>31</v>
      </c>
      <c r="J34" s="54" t="s">
        <v>14</v>
      </c>
      <c r="K34" s="54" t="s">
        <v>20</v>
      </c>
      <c r="L34" s="55" t="s">
        <v>10</v>
      </c>
      <c r="M34" s="107"/>
    </row>
    <row r="35" spans="1:13" ht="15.75" thickBot="1">
      <c r="A35" s="63"/>
      <c r="B35" s="90">
        <v>80</v>
      </c>
      <c r="C35" s="154" t="s">
        <v>35</v>
      </c>
      <c r="D35" s="155"/>
      <c r="E35" s="155"/>
      <c r="F35" s="155"/>
      <c r="G35" s="155"/>
      <c r="H35" s="156"/>
      <c r="I35" s="6">
        <v>2019.11</v>
      </c>
      <c r="J35" s="56">
        <v>1</v>
      </c>
      <c r="K35" s="48" t="s">
        <v>29</v>
      </c>
      <c r="L35" s="7">
        <f>$J35*ROUND((I35),2)</f>
        <v>2019.11</v>
      </c>
      <c r="M35" s="107"/>
    </row>
    <row r="36" spans="1:13" ht="15.75" thickBot="1">
      <c r="A36" s="63"/>
      <c r="B36" s="83"/>
      <c r="C36" s="83"/>
      <c r="D36" s="63"/>
      <c r="E36" s="84"/>
      <c r="F36" s="84"/>
      <c r="G36" s="84"/>
      <c r="H36" s="84"/>
      <c r="I36" s="49"/>
      <c r="J36" s="50"/>
      <c r="K36" s="51" t="s">
        <v>30</v>
      </c>
      <c r="L36" s="8">
        <f>SUM(L35:L35)</f>
        <v>2019.11</v>
      </c>
      <c r="M36" s="107"/>
    </row>
    <row r="37" spans="1:13" ht="15.75" thickBot="1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107"/>
    </row>
    <row r="38" spans="1:13" ht="16.5" thickBot="1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105" t="s">
        <v>36</v>
      </c>
      <c r="L38" s="9" t="str">
        <f>IF(OR(L12=0,L14=0,L16=0,L17=0),"",SUM(L17,L26,L31,L36))</f>
        <v/>
      </c>
      <c r="M38" s="107"/>
    </row>
    <row r="39" spans="1:1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107"/>
    </row>
    <row r="40" spans="1:13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</row>
    <row r="41" spans="1:13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</row>
  </sheetData>
  <sheetProtection password="EE07" sheet="1" objects="1" scenarios="1" selectLockedCells="1"/>
  <mergeCells count="10">
    <mergeCell ref="C29:E29"/>
    <mergeCell ref="C30:H30"/>
    <mergeCell ref="C34:E34"/>
    <mergeCell ref="C35:H35"/>
    <mergeCell ref="B7:D7"/>
    <mergeCell ref="F7:L7"/>
    <mergeCell ref="J17:K17"/>
    <mergeCell ref="C20:D20"/>
    <mergeCell ref="C22:H22"/>
    <mergeCell ref="C25:F25"/>
  </mergeCells>
  <conditionalFormatting sqref="D11">
    <cfRule type="duplicateValues" dxfId="2" priority="1"/>
  </conditionalFormatting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3EBDD-8AD1-46E8-9921-ACD69A9840C1}">
  <dimension ref="A1:M39"/>
  <sheetViews>
    <sheetView showGridLines="0" workbookViewId="0">
      <selection activeCell="I12" sqref="I12"/>
    </sheetView>
  </sheetViews>
  <sheetFormatPr baseColWidth="10" defaultRowHeight="15"/>
  <cols>
    <col min="1" max="1" width="4.7109375" customWidth="1"/>
    <col min="2" max="2" width="9.140625" customWidth="1"/>
    <col min="3" max="3" width="7.85546875" customWidth="1"/>
    <col min="4" max="4" width="8.85546875" bestFit="1" customWidth="1"/>
    <col min="5" max="5" width="11.85546875" customWidth="1"/>
    <col min="6" max="6" width="39.140625" bestFit="1" customWidth="1"/>
    <col min="7" max="7" width="5.5703125" customWidth="1"/>
    <col min="8" max="8" width="17.140625" customWidth="1"/>
    <col min="9" max="9" width="19.140625" customWidth="1"/>
    <col min="11" max="11" width="9.28515625" customWidth="1"/>
    <col min="12" max="12" width="25.5703125" customWidth="1"/>
  </cols>
  <sheetData>
    <row r="1" spans="1:13">
      <c r="A1" s="63"/>
      <c r="B1" s="63"/>
      <c r="C1" s="63"/>
      <c r="D1" s="63"/>
      <c r="E1" s="63"/>
      <c r="F1" s="63"/>
      <c r="G1" s="63"/>
      <c r="H1" s="63"/>
      <c r="I1" s="63"/>
      <c r="J1" s="64"/>
      <c r="K1" s="64"/>
      <c r="L1" s="65"/>
      <c r="M1" s="107"/>
    </row>
    <row r="2" spans="1:13">
      <c r="A2" s="63"/>
      <c r="B2" s="63"/>
      <c r="C2" s="63"/>
      <c r="D2" s="63"/>
      <c r="E2" s="63"/>
      <c r="F2" s="63"/>
      <c r="G2" s="63"/>
      <c r="H2" s="63"/>
      <c r="I2" s="66" t="s">
        <v>116</v>
      </c>
      <c r="J2" s="67"/>
      <c r="K2" s="67"/>
      <c r="L2" s="67"/>
      <c r="M2" s="107"/>
    </row>
    <row r="3" spans="1:13">
      <c r="A3" s="63"/>
      <c r="B3" s="63"/>
      <c r="C3" s="63"/>
      <c r="D3" s="63"/>
      <c r="E3" s="63"/>
      <c r="F3" s="63"/>
      <c r="G3" s="63"/>
      <c r="H3" s="63"/>
      <c r="I3" s="67" t="str">
        <f>'[1]FS Globale'!$E$3</f>
        <v xml:space="preserve">Appel de propositions : </v>
      </c>
      <c r="J3" s="68"/>
      <c r="K3" s="68"/>
      <c r="L3" s="63"/>
      <c r="M3" s="107"/>
    </row>
    <row r="4" spans="1:13">
      <c r="A4" s="63"/>
      <c r="B4" s="63"/>
      <c r="C4" s="63"/>
      <c r="D4" s="63"/>
      <c r="E4" s="63"/>
      <c r="F4" s="63"/>
      <c r="G4" s="63"/>
      <c r="H4" s="63"/>
      <c r="I4" s="63" t="s">
        <v>38</v>
      </c>
      <c r="J4" s="68"/>
      <c r="K4" s="68"/>
      <c r="L4" s="63"/>
      <c r="M4" s="107"/>
    </row>
    <row r="5" spans="1:13">
      <c r="A5" s="63"/>
      <c r="B5" s="63"/>
      <c r="C5" s="63"/>
      <c r="D5" s="63"/>
      <c r="E5" s="63"/>
      <c r="F5" s="63"/>
      <c r="G5" s="63"/>
      <c r="H5" s="63"/>
      <c r="I5" s="63"/>
      <c r="J5" s="68"/>
      <c r="K5" s="68"/>
      <c r="L5" s="63"/>
      <c r="M5" s="107"/>
    </row>
    <row r="6" spans="1:13" ht="15.75" thickBot="1">
      <c r="A6" s="63"/>
      <c r="B6" s="69" t="s">
        <v>53</v>
      </c>
      <c r="C6" s="69"/>
      <c r="D6" s="69"/>
      <c r="E6" s="69"/>
      <c r="F6" s="69"/>
      <c r="G6" s="69"/>
      <c r="H6" s="69"/>
      <c r="I6" s="69"/>
      <c r="J6" s="68"/>
      <c r="K6" s="68"/>
      <c r="L6" s="70"/>
      <c r="M6" s="107"/>
    </row>
    <row r="7" spans="1:13">
      <c r="A7" s="63"/>
      <c r="B7" s="157"/>
      <c r="C7" s="157"/>
      <c r="D7" s="157"/>
      <c r="E7" s="67"/>
      <c r="F7" s="158"/>
      <c r="G7" s="158"/>
      <c r="H7" s="158"/>
      <c r="I7" s="158"/>
      <c r="J7" s="158"/>
      <c r="K7" s="158"/>
      <c r="L7" s="158"/>
      <c r="M7" s="107"/>
    </row>
    <row r="8" spans="1:13">
      <c r="A8" s="63"/>
      <c r="B8" s="71" t="s">
        <v>0</v>
      </c>
      <c r="C8" s="71"/>
      <c r="D8" s="67"/>
      <c r="E8" s="67"/>
      <c r="F8" s="72"/>
      <c r="G8" s="72"/>
      <c r="H8" s="72"/>
      <c r="I8" s="72"/>
      <c r="J8" s="72"/>
      <c r="K8" s="72"/>
      <c r="L8" s="72"/>
      <c r="M8" s="107"/>
    </row>
    <row r="9" spans="1:13">
      <c r="A9" s="63"/>
      <c r="B9" s="108"/>
      <c r="C9" s="108"/>
      <c r="D9" s="108"/>
      <c r="E9" s="108"/>
      <c r="F9" s="109"/>
      <c r="G9" s="109"/>
      <c r="H9" s="109"/>
      <c r="I9" s="109"/>
      <c r="J9" s="109"/>
      <c r="K9" s="109"/>
      <c r="L9" s="108"/>
      <c r="M9" s="107"/>
    </row>
    <row r="10" spans="1:13" ht="22.5">
      <c r="A10" s="63"/>
      <c r="B10" s="73" t="s">
        <v>1</v>
      </c>
      <c r="C10" s="73" t="s">
        <v>2</v>
      </c>
      <c r="D10" s="73" t="s">
        <v>3</v>
      </c>
      <c r="E10" s="73" t="s">
        <v>4</v>
      </c>
      <c r="F10" s="74" t="s">
        <v>5</v>
      </c>
      <c r="G10" s="75"/>
      <c r="H10" s="76"/>
      <c r="I10" s="77"/>
      <c r="J10" s="76"/>
      <c r="K10" s="76"/>
      <c r="L10" s="78"/>
      <c r="M10" s="107"/>
    </row>
    <row r="11" spans="1:13" ht="22.5">
      <c r="A11" s="63"/>
      <c r="B11" s="79">
        <v>10</v>
      </c>
      <c r="C11" s="79">
        <v>10</v>
      </c>
      <c r="D11" s="123" t="s">
        <v>98</v>
      </c>
      <c r="E11" s="124" t="s">
        <v>6</v>
      </c>
      <c r="F11" s="125" t="s">
        <v>99</v>
      </c>
      <c r="G11" s="82"/>
      <c r="H11" s="2"/>
      <c r="I11" s="55" t="s">
        <v>7</v>
      </c>
      <c r="J11" s="54" t="s">
        <v>8</v>
      </c>
      <c r="K11" s="54" t="s">
        <v>9</v>
      </c>
      <c r="L11" s="55" t="s">
        <v>10</v>
      </c>
      <c r="M11" s="107"/>
    </row>
    <row r="12" spans="1:13">
      <c r="A12" s="63"/>
      <c r="B12" s="83"/>
      <c r="C12" s="83"/>
      <c r="D12" s="84"/>
      <c r="E12" s="84"/>
      <c r="F12" s="84"/>
      <c r="G12" s="84"/>
      <c r="H12" s="84"/>
      <c r="I12" s="4">
        <v>0</v>
      </c>
      <c r="J12" s="57" t="s">
        <v>11</v>
      </c>
      <c r="K12" s="57" t="s">
        <v>12</v>
      </c>
      <c r="L12" s="43">
        <f>I12*J12</f>
        <v>0</v>
      </c>
      <c r="M12" s="107"/>
    </row>
    <row r="13" spans="1:13" ht="22.5">
      <c r="A13" s="63"/>
      <c r="B13" s="63"/>
      <c r="C13" s="63"/>
      <c r="D13" s="63"/>
      <c r="E13" s="63"/>
      <c r="F13" s="63"/>
      <c r="G13" s="63"/>
      <c r="H13" s="63"/>
      <c r="I13" s="73" t="s">
        <v>13</v>
      </c>
      <c r="J13" s="54" t="s">
        <v>14</v>
      </c>
      <c r="K13" s="54" t="s">
        <v>9</v>
      </c>
      <c r="L13" s="55" t="s">
        <v>10</v>
      </c>
      <c r="M13" s="107"/>
    </row>
    <row r="14" spans="1:13">
      <c r="A14" s="63"/>
      <c r="B14" s="63"/>
      <c r="C14" s="63"/>
      <c r="D14" s="63"/>
      <c r="E14" s="63"/>
      <c r="F14" s="63"/>
      <c r="G14" s="63"/>
      <c r="H14" s="63"/>
      <c r="I14" s="61">
        <v>0</v>
      </c>
      <c r="J14" s="58">
        <v>1</v>
      </c>
      <c r="K14" s="58" t="s">
        <v>15</v>
      </c>
      <c r="L14" s="43">
        <f>I14*J14</f>
        <v>0</v>
      </c>
      <c r="M14" s="107"/>
    </row>
    <row r="15" spans="1:13" ht="22.5">
      <c r="A15" s="63"/>
      <c r="B15" s="63"/>
      <c r="C15" s="63"/>
      <c r="D15" s="63"/>
      <c r="E15" s="63"/>
      <c r="F15" s="63"/>
      <c r="G15" s="63"/>
      <c r="H15" s="63"/>
      <c r="I15" s="73" t="s">
        <v>16</v>
      </c>
      <c r="J15" s="54" t="s">
        <v>14</v>
      </c>
      <c r="K15" s="54" t="s">
        <v>9</v>
      </c>
      <c r="L15" s="55" t="s">
        <v>10</v>
      </c>
      <c r="M15" s="107"/>
    </row>
    <row r="16" spans="1:13" ht="15.75" thickBot="1">
      <c r="A16" s="63"/>
      <c r="B16" s="63"/>
      <c r="C16" s="63"/>
      <c r="D16" s="63"/>
      <c r="E16" s="63"/>
      <c r="F16" s="63"/>
      <c r="G16" s="63"/>
      <c r="H16" s="63"/>
      <c r="I16" s="62">
        <v>0</v>
      </c>
      <c r="J16" s="58">
        <v>1</v>
      </c>
      <c r="K16" s="58" t="s">
        <v>15</v>
      </c>
      <c r="L16" s="44">
        <f>I16*J16</f>
        <v>0</v>
      </c>
      <c r="M16" s="107"/>
    </row>
    <row r="17" spans="1:13" ht="15.75" thickBot="1">
      <c r="A17" s="63"/>
      <c r="B17" s="63"/>
      <c r="C17" s="63"/>
      <c r="D17" s="63"/>
      <c r="E17" s="63"/>
      <c r="F17" s="63"/>
      <c r="G17" s="63"/>
      <c r="H17" s="63"/>
      <c r="I17" s="63"/>
      <c r="J17" s="159" t="s">
        <v>17</v>
      </c>
      <c r="K17" s="159"/>
      <c r="L17" s="59">
        <f>L12+L14+L16</f>
        <v>0</v>
      </c>
      <c r="M17" s="107"/>
    </row>
    <row r="18" spans="1:13" ht="15.75" thickBot="1">
      <c r="A18" s="63"/>
      <c r="B18" s="63"/>
      <c r="C18" s="63"/>
      <c r="D18" s="63"/>
      <c r="E18" s="63"/>
      <c r="F18" s="63"/>
      <c r="G18" s="63"/>
      <c r="H18" s="63"/>
      <c r="I18" s="63"/>
      <c r="J18" s="110"/>
      <c r="K18" s="110"/>
      <c r="L18" s="111"/>
      <c r="M18" s="107"/>
    </row>
    <row r="19" spans="1:13" ht="15.75" thickBot="1">
      <c r="A19" s="63"/>
      <c r="B19" s="85" t="s">
        <v>21</v>
      </c>
      <c r="C19" s="86"/>
      <c r="D19" s="52"/>
      <c r="E19" s="52"/>
      <c r="F19" s="52"/>
      <c r="G19" s="52"/>
      <c r="H19" s="52"/>
      <c r="I19" s="52"/>
      <c r="J19" s="52"/>
      <c r="K19" s="52"/>
      <c r="L19" s="53"/>
      <c r="M19" s="107"/>
    </row>
    <row r="20" spans="1:13" ht="22.5">
      <c r="A20" s="63"/>
      <c r="B20" s="55" t="s">
        <v>2</v>
      </c>
      <c r="C20" s="152" t="s">
        <v>5</v>
      </c>
      <c r="D20" s="153"/>
      <c r="E20" s="87"/>
      <c r="F20" s="88"/>
      <c r="G20" s="88"/>
      <c r="H20" s="89"/>
      <c r="I20" s="55" t="s">
        <v>18</v>
      </c>
      <c r="J20" s="55" t="s">
        <v>19</v>
      </c>
      <c r="K20" s="54" t="s">
        <v>20</v>
      </c>
      <c r="L20" s="55" t="s">
        <v>10</v>
      </c>
      <c r="M20" s="107"/>
    </row>
    <row r="21" spans="1:13">
      <c r="A21" s="63"/>
      <c r="B21" s="90">
        <v>20</v>
      </c>
      <c r="C21" s="91" t="s">
        <v>22</v>
      </c>
      <c r="D21" s="92"/>
      <c r="E21" s="93"/>
      <c r="F21" s="81"/>
      <c r="G21" s="94"/>
      <c r="H21" s="95"/>
      <c r="I21" s="4">
        <v>0</v>
      </c>
      <c r="J21" s="47">
        <v>10</v>
      </c>
      <c r="K21" s="60" t="s">
        <v>23</v>
      </c>
      <c r="L21" s="46">
        <f t="shared" ref="L21:L24" si="0">I21*J21</f>
        <v>0</v>
      </c>
      <c r="M21" s="107"/>
    </row>
    <row r="22" spans="1:13">
      <c r="A22" s="63"/>
      <c r="B22" s="90">
        <f>B21+10</f>
        <v>30</v>
      </c>
      <c r="C22" s="160" t="s">
        <v>24</v>
      </c>
      <c r="D22" s="161"/>
      <c r="E22" s="161"/>
      <c r="F22" s="161"/>
      <c r="G22" s="161"/>
      <c r="H22" s="162"/>
      <c r="I22" s="4">
        <v>0</v>
      </c>
      <c r="J22" s="47">
        <v>4</v>
      </c>
      <c r="K22" s="60" t="s">
        <v>23</v>
      </c>
      <c r="L22" s="46">
        <f t="shared" si="0"/>
        <v>0</v>
      </c>
      <c r="M22" s="107"/>
    </row>
    <row r="23" spans="1:13">
      <c r="A23" s="63"/>
      <c r="B23" s="90">
        <f>B22+10</f>
        <v>40</v>
      </c>
      <c r="C23" s="96" t="s">
        <v>25</v>
      </c>
      <c r="D23" s="97"/>
      <c r="E23" s="98"/>
      <c r="F23" s="99"/>
      <c r="G23" s="100"/>
      <c r="H23" s="101"/>
      <c r="I23" s="4">
        <v>0</v>
      </c>
      <c r="J23" s="47">
        <v>4</v>
      </c>
      <c r="K23" s="60" t="s">
        <v>23</v>
      </c>
      <c r="L23" s="46">
        <f t="shared" si="0"/>
        <v>0</v>
      </c>
      <c r="M23" s="107"/>
    </row>
    <row r="24" spans="1:13">
      <c r="A24" s="63"/>
      <c r="B24" s="90">
        <v>50</v>
      </c>
      <c r="C24" s="96" t="s">
        <v>26</v>
      </c>
      <c r="D24" s="97"/>
      <c r="E24" s="98"/>
      <c r="F24" s="99"/>
      <c r="G24" s="100"/>
      <c r="H24" s="101"/>
      <c r="I24" s="4">
        <v>0</v>
      </c>
      <c r="J24" s="47">
        <v>4</v>
      </c>
      <c r="K24" s="60" t="s">
        <v>23</v>
      </c>
      <c r="L24" s="46">
        <f t="shared" si="0"/>
        <v>0</v>
      </c>
      <c r="M24" s="107"/>
    </row>
    <row r="25" spans="1:13" ht="15.75" thickBot="1">
      <c r="A25" s="63"/>
      <c r="B25" s="90">
        <v>60</v>
      </c>
      <c r="C25" s="160" t="s">
        <v>28</v>
      </c>
      <c r="D25" s="161"/>
      <c r="E25" s="161"/>
      <c r="F25" s="161"/>
      <c r="G25" s="100"/>
      <c r="H25" s="101"/>
      <c r="I25" s="5">
        <v>2705.22</v>
      </c>
      <c r="J25" s="47">
        <v>1</v>
      </c>
      <c r="K25" s="48" t="s">
        <v>29</v>
      </c>
      <c r="L25" s="46">
        <f>I25</f>
        <v>2705.22</v>
      </c>
      <c r="M25" s="107"/>
    </row>
    <row r="26" spans="1:13" ht="15.75" thickBot="1">
      <c r="A26" s="63"/>
      <c r="B26" s="83"/>
      <c r="C26" s="83"/>
      <c r="D26" s="63"/>
      <c r="E26" s="84"/>
      <c r="F26" s="84"/>
      <c r="G26" s="84"/>
      <c r="H26" s="84"/>
      <c r="I26" s="49"/>
      <c r="J26" s="50"/>
      <c r="K26" s="51" t="s">
        <v>30</v>
      </c>
      <c r="L26" s="8">
        <f>SUM(L21:L25)</f>
        <v>2705.22</v>
      </c>
      <c r="M26" s="107"/>
    </row>
    <row r="27" spans="1:13" ht="15.75" thickBot="1">
      <c r="A27" s="63"/>
      <c r="B27" s="83"/>
      <c r="C27" s="83"/>
      <c r="D27" s="63"/>
      <c r="E27" s="84"/>
      <c r="F27" s="84"/>
      <c r="G27" s="84"/>
      <c r="H27" s="84"/>
      <c r="I27" s="49"/>
      <c r="J27" s="50"/>
      <c r="K27" s="51"/>
      <c r="L27" s="3"/>
      <c r="M27" s="107"/>
    </row>
    <row r="28" spans="1:13" ht="15.75" thickBot="1">
      <c r="A28" s="63"/>
      <c r="B28" s="85" t="s">
        <v>32</v>
      </c>
      <c r="C28" s="86"/>
      <c r="D28" s="52"/>
      <c r="E28" s="52"/>
      <c r="F28" s="52"/>
      <c r="G28" s="52"/>
      <c r="H28" s="52"/>
      <c r="I28" s="52"/>
      <c r="J28" s="52"/>
      <c r="K28" s="52"/>
      <c r="L28" s="53"/>
      <c r="M28" s="107"/>
    </row>
    <row r="29" spans="1:13" ht="22.5">
      <c r="A29" s="63"/>
      <c r="B29" s="55" t="s">
        <v>2</v>
      </c>
      <c r="C29" s="152" t="s">
        <v>5</v>
      </c>
      <c r="D29" s="153"/>
      <c r="E29" s="153"/>
      <c r="F29" s="88"/>
      <c r="G29" s="88"/>
      <c r="H29" s="89"/>
      <c r="I29" s="54" t="s">
        <v>31</v>
      </c>
      <c r="J29" s="54" t="s">
        <v>14</v>
      </c>
      <c r="K29" s="54" t="s">
        <v>20</v>
      </c>
      <c r="L29" s="55" t="s">
        <v>10</v>
      </c>
      <c r="M29" s="107"/>
    </row>
    <row r="30" spans="1:13" ht="15.75" thickBot="1">
      <c r="A30" s="63"/>
      <c r="B30" s="90">
        <v>70</v>
      </c>
      <c r="C30" s="154" t="s">
        <v>33</v>
      </c>
      <c r="D30" s="155"/>
      <c r="E30" s="155"/>
      <c r="F30" s="155"/>
      <c r="G30" s="155"/>
      <c r="H30" s="156"/>
      <c r="I30" s="6">
        <v>1215.54</v>
      </c>
      <c r="J30" s="56">
        <v>1</v>
      </c>
      <c r="K30" s="48" t="s">
        <v>29</v>
      </c>
      <c r="L30" s="7">
        <f>$J30*ROUND((I30),2)</f>
        <v>1215.54</v>
      </c>
      <c r="M30" s="107"/>
    </row>
    <row r="31" spans="1:13" ht="15.75" thickBot="1">
      <c r="A31" s="63"/>
      <c r="B31" s="83"/>
      <c r="C31" s="83"/>
      <c r="D31" s="63"/>
      <c r="E31" s="84"/>
      <c r="F31" s="84"/>
      <c r="G31" s="84"/>
      <c r="H31" s="84"/>
      <c r="I31" s="49"/>
      <c r="J31" s="50"/>
      <c r="K31" s="51" t="s">
        <v>30</v>
      </c>
      <c r="L31" s="8">
        <f>SUM(L30:L30)</f>
        <v>1215.54</v>
      </c>
      <c r="M31" s="107"/>
    </row>
    <row r="32" spans="1:13" ht="15.75" thickBot="1">
      <c r="A32" s="63"/>
      <c r="B32" s="83"/>
      <c r="C32" s="83"/>
      <c r="D32" s="63"/>
      <c r="E32" s="84"/>
      <c r="F32" s="84"/>
      <c r="G32" s="84"/>
      <c r="H32" s="84"/>
      <c r="I32" s="49"/>
      <c r="J32" s="50"/>
      <c r="K32" s="50"/>
      <c r="L32" s="104"/>
      <c r="M32" s="107"/>
    </row>
    <row r="33" spans="1:13" ht="15.75" thickBot="1">
      <c r="A33" s="63"/>
      <c r="B33" s="85" t="s">
        <v>34</v>
      </c>
      <c r="C33" s="86"/>
      <c r="D33" s="52"/>
      <c r="E33" s="52"/>
      <c r="F33" s="52"/>
      <c r="G33" s="52"/>
      <c r="H33" s="52"/>
      <c r="I33" s="52"/>
      <c r="J33" s="52"/>
      <c r="K33" s="52"/>
      <c r="L33" s="53"/>
      <c r="M33" s="107"/>
    </row>
    <row r="34" spans="1:13" ht="22.5">
      <c r="A34" s="63"/>
      <c r="B34" s="55" t="s">
        <v>2</v>
      </c>
      <c r="C34" s="152" t="s">
        <v>5</v>
      </c>
      <c r="D34" s="153"/>
      <c r="E34" s="153"/>
      <c r="F34" s="88"/>
      <c r="G34" s="88"/>
      <c r="H34" s="89"/>
      <c r="I34" s="54" t="s">
        <v>31</v>
      </c>
      <c r="J34" s="54" t="s">
        <v>14</v>
      </c>
      <c r="K34" s="54" t="s">
        <v>20</v>
      </c>
      <c r="L34" s="55" t="s">
        <v>10</v>
      </c>
      <c r="M34" s="107"/>
    </row>
    <row r="35" spans="1:13" ht="15.75" thickBot="1">
      <c r="A35" s="63"/>
      <c r="B35" s="90">
        <v>80</v>
      </c>
      <c r="C35" s="154" t="s">
        <v>35</v>
      </c>
      <c r="D35" s="155"/>
      <c r="E35" s="155"/>
      <c r="F35" s="155"/>
      <c r="G35" s="155"/>
      <c r="H35" s="156"/>
      <c r="I35" s="6">
        <v>9116.5300000000007</v>
      </c>
      <c r="J35" s="56">
        <v>1</v>
      </c>
      <c r="K35" s="48" t="s">
        <v>29</v>
      </c>
      <c r="L35" s="7">
        <f>$J35*ROUND((I35),2)</f>
        <v>9116.5300000000007</v>
      </c>
      <c r="M35" s="107"/>
    </row>
    <row r="36" spans="1:13" ht="15.75" thickBot="1">
      <c r="A36" s="63"/>
      <c r="B36" s="83"/>
      <c r="C36" s="83"/>
      <c r="D36" s="63"/>
      <c r="E36" s="84"/>
      <c r="F36" s="84"/>
      <c r="G36" s="84"/>
      <c r="H36" s="84"/>
      <c r="I36" s="49"/>
      <c r="J36" s="50"/>
      <c r="K36" s="51" t="s">
        <v>30</v>
      </c>
      <c r="L36" s="8">
        <f>SUM(L35:L35)</f>
        <v>9116.5300000000007</v>
      </c>
      <c r="M36" s="107"/>
    </row>
    <row r="37" spans="1:13" ht="15.75" thickBot="1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107"/>
    </row>
    <row r="38" spans="1:13" ht="16.5" thickBot="1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105" t="s">
        <v>36</v>
      </c>
      <c r="L38" s="9" t="str">
        <f>IF(OR(L12=0,L14=0,L16=0,L17=0),"",SUM(L17,L26,L31,L36))</f>
        <v/>
      </c>
      <c r="M38" s="107"/>
    </row>
    <row r="39" spans="1:1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107"/>
    </row>
  </sheetData>
  <sheetProtection password="EE07" sheet="1" objects="1" scenarios="1" selectLockedCells="1"/>
  <mergeCells count="10">
    <mergeCell ref="C29:E29"/>
    <mergeCell ref="C30:H30"/>
    <mergeCell ref="C34:E34"/>
    <mergeCell ref="C35:H35"/>
    <mergeCell ref="B7:D7"/>
    <mergeCell ref="F7:L7"/>
    <mergeCell ref="J17:K17"/>
    <mergeCell ref="C20:D20"/>
    <mergeCell ref="C22:H22"/>
    <mergeCell ref="C25:F25"/>
  </mergeCells>
  <conditionalFormatting sqref="D11">
    <cfRule type="duplicateValues" dxfId="1" priority="1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FS Globale</vt:lpstr>
      <vt:lpstr>Liste de modifications</vt:lpstr>
      <vt:lpstr>Notes sur le prix</vt:lpstr>
      <vt:lpstr>Taux M-O services suppl.</vt:lpstr>
      <vt:lpstr>Lot 10 Baie-Comeau</vt:lpstr>
      <vt:lpstr>Lot 11 CA Forestville</vt:lpstr>
      <vt:lpstr>Lot 12 CE Manic-1</vt:lpstr>
      <vt:lpstr>Lot 13 Tour Les Bergeronnes</vt:lpstr>
      <vt:lpstr>Lot 14 Tour Prévert</vt:lpstr>
      <vt:lpstr>Lot 15 Tour Tadoussac</vt:lpstr>
      <vt:lpstr>'Liste de modifications'!Zone_d_impression</vt:lpstr>
      <vt:lpstr>'Notes sur le prix'!Zone_d_impression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Vandewalle, Chloé</dc:creator>
  <cp:lastModifiedBy>Chatila, Samuel</cp:lastModifiedBy>
  <dcterms:created xsi:type="dcterms:W3CDTF">2022-04-11T22:38:55Z</dcterms:created>
  <dcterms:modified xsi:type="dcterms:W3CDTF">2022-05-23T21:05:24Z</dcterms:modified>
</cp:coreProperties>
</file>